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370" yWindow="720" windowWidth="25905" windowHeight="11205" tabRatio="993" activeTab="11"/>
  </bookViews>
  <sheets>
    <sheet name="Copper" sheetId="1" r:id="rId1"/>
    <sheet name="Aluminium Alloy" sheetId="2" r:id="rId2"/>
    <sheet name="NA Alloy" sheetId="3" r:id="rId3"/>
    <sheet name="Primary Aluminium" sheetId="4" r:id="rId4"/>
    <sheet name="Zinc" sheetId="5" r:id="rId5"/>
    <sheet name="Lead" sheetId="6" r:id="rId6"/>
    <sheet name="Tin" sheetId="7" r:id="rId7"/>
    <sheet name="Nickel" sheetId="8" r:id="rId8"/>
    <sheet name="Cobalt" sheetId="10" r:id="rId9"/>
    <sheet name="ABR" sheetId="12" r:id="rId10"/>
    <sheet name="ABR Avg" sheetId="13" r:id="rId11"/>
    <sheet name="Averages Inc. Euro Eq" sheetId="14" r:id="rId12"/>
  </sheets>
  <calcPr calcId="162913"/>
</workbook>
</file>

<file path=xl/calcChain.xml><?xml version="1.0" encoding="utf-8"?>
<calcChain xmlns="http://schemas.openxmlformats.org/spreadsheetml/2006/main">
  <c r="C19" i="13"/>
  <c r="C18"/>
  <c r="C17"/>
  <c r="E11"/>
  <c r="C11"/>
  <c r="J32" i="12"/>
  <c r="G32"/>
  <c r="D32"/>
  <c r="J31"/>
  <c r="G31"/>
  <c r="D31"/>
  <c r="J30"/>
  <c r="G30"/>
  <c r="D11" i="13" s="1"/>
  <c r="D30" i="12"/>
  <c r="I29"/>
  <c r="F29"/>
  <c r="I28"/>
  <c r="F28"/>
  <c r="I27"/>
  <c r="F27"/>
  <c r="I26"/>
  <c r="F26"/>
  <c r="I25"/>
  <c r="F25"/>
  <c r="I24"/>
  <c r="F24"/>
  <c r="I23"/>
  <c r="F23"/>
  <c r="I22"/>
  <c r="F22"/>
  <c r="I21"/>
  <c r="F21"/>
  <c r="I20"/>
  <c r="F20"/>
  <c r="I19"/>
  <c r="F19"/>
  <c r="I18"/>
  <c r="F18"/>
  <c r="I17"/>
  <c r="F17"/>
  <c r="I16"/>
  <c r="F16"/>
  <c r="I15"/>
  <c r="F15"/>
  <c r="I14"/>
  <c r="F14"/>
  <c r="I13"/>
  <c r="F13"/>
  <c r="I12"/>
  <c r="F12"/>
  <c r="I11"/>
  <c r="F11"/>
  <c r="I10"/>
  <c r="F10"/>
  <c r="I9"/>
  <c r="F9"/>
  <c r="I8"/>
  <c r="F8"/>
  <c r="S33" i="10"/>
  <c r="Q33"/>
  <c r="P33"/>
  <c r="O33"/>
  <c r="N33"/>
  <c r="M33"/>
  <c r="L33"/>
  <c r="J33"/>
  <c r="I33"/>
  <c r="H33"/>
  <c r="G33"/>
  <c r="F33"/>
  <c r="D33"/>
  <c r="C33"/>
  <c r="S32"/>
  <c r="Q32"/>
  <c r="P32"/>
  <c r="O32"/>
  <c r="N32"/>
  <c r="M32"/>
  <c r="L32"/>
  <c r="J32"/>
  <c r="I32"/>
  <c r="H32"/>
  <c r="G32"/>
  <c r="F32"/>
  <c r="E32"/>
  <c r="D32"/>
  <c r="C32"/>
  <c r="S31"/>
  <c r="Q31"/>
  <c r="P31"/>
  <c r="O31"/>
  <c r="N31"/>
  <c r="M31"/>
  <c r="L31"/>
  <c r="J31"/>
  <c r="I31"/>
  <c r="K31" s="1"/>
  <c r="G31"/>
  <c r="F31"/>
  <c r="H31" s="1"/>
  <c r="E31"/>
  <c r="D31"/>
  <c r="C31"/>
  <c r="R30"/>
  <c r="K30"/>
  <c r="H30"/>
  <c r="E30"/>
  <c r="R29"/>
  <c r="K29"/>
  <c r="H29"/>
  <c r="E29"/>
  <c r="R28"/>
  <c r="K28"/>
  <c r="H28"/>
  <c r="E28"/>
  <c r="R27"/>
  <c r="K27"/>
  <c r="H27"/>
  <c r="E27"/>
  <c r="R26"/>
  <c r="K26"/>
  <c r="H26"/>
  <c r="E26"/>
  <c r="R25"/>
  <c r="K25"/>
  <c r="H25"/>
  <c r="E25"/>
  <c r="R24"/>
  <c r="K24"/>
  <c r="H24"/>
  <c r="E24"/>
  <c r="R23"/>
  <c r="K23"/>
  <c r="H23"/>
  <c r="E23"/>
  <c r="R22"/>
  <c r="K22"/>
  <c r="H22"/>
  <c r="E22"/>
  <c r="R21"/>
  <c r="K21"/>
  <c r="H21"/>
  <c r="E21"/>
  <c r="R20"/>
  <c r="K20"/>
  <c r="H20"/>
  <c r="E20"/>
  <c r="R19"/>
  <c r="K19"/>
  <c r="H19"/>
  <c r="E19"/>
  <c r="R18"/>
  <c r="K18"/>
  <c r="H18"/>
  <c r="E18"/>
  <c r="R17"/>
  <c r="K17"/>
  <c r="H17"/>
  <c r="E17"/>
  <c r="R16"/>
  <c r="K16"/>
  <c r="H16"/>
  <c r="E16"/>
  <c r="R15"/>
  <c r="K15"/>
  <c r="H15"/>
  <c r="E15"/>
  <c r="R14"/>
  <c r="K14"/>
  <c r="H14"/>
  <c r="E14"/>
  <c r="R13"/>
  <c r="K13"/>
  <c r="H13"/>
  <c r="E13"/>
  <c r="R12"/>
  <c r="K12"/>
  <c r="H12"/>
  <c r="E12"/>
  <c r="R11"/>
  <c r="K11"/>
  <c r="H11"/>
  <c r="E11"/>
  <c r="R10"/>
  <c r="K10"/>
  <c r="H10"/>
  <c r="E10"/>
  <c r="R9"/>
  <c r="R32" s="1"/>
  <c r="K9"/>
  <c r="K33" s="1"/>
  <c r="H9"/>
  <c r="E9"/>
  <c r="E33" s="1"/>
  <c r="Y33" i="8"/>
  <c r="W33"/>
  <c r="V33"/>
  <c r="U33"/>
  <c r="T33"/>
  <c r="S33"/>
  <c r="R33"/>
  <c r="P33"/>
  <c r="O33"/>
  <c r="M33"/>
  <c r="L33"/>
  <c r="J33"/>
  <c r="I33"/>
  <c r="G33"/>
  <c r="F33"/>
  <c r="D33"/>
  <c r="C33"/>
  <c r="Y32"/>
  <c r="W32"/>
  <c r="V32"/>
  <c r="U32"/>
  <c r="T32"/>
  <c r="S32"/>
  <c r="R32"/>
  <c r="P32"/>
  <c r="O32"/>
  <c r="M32"/>
  <c r="L32"/>
  <c r="J32"/>
  <c r="I32"/>
  <c r="G32"/>
  <c r="F32"/>
  <c r="D32"/>
  <c r="C32"/>
  <c r="Y31"/>
  <c r="W31"/>
  <c r="V31"/>
  <c r="U31"/>
  <c r="T31"/>
  <c r="S31"/>
  <c r="R31"/>
  <c r="Q31"/>
  <c r="P31"/>
  <c r="O31"/>
  <c r="M31"/>
  <c r="N31" s="1"/>
  <c r="L31"/>
  <c r="J31"/>
  <c r="I31"/>
  <c r="K31" s="1"/>
  <c r="G31"/>
  <c r="F31"/>
  <c r="H31" s="1"/>
  <c r="E31"/>
  <c r="D31"/>
  <c r="C31"/>
  <c r="X30"/>
  <c r="Q30"/>
  <c r="N30"/>
  <c r="K30"/>
  <c r="H30"/>
  <c r="E30"/>
  <c r="X29"/>
  <c r="Q29"/>
  <c r="N29"/>
  <c r="K29"/>
  <c r="H29"/>
  <c r="E29"/>
  <c r="X28"/>
  <c r="Q28"/>
  <c r="N28"/>
  <c r="K28"/>
  <c r="H28"/>
  <c r="E28"/>
  <c r="X27"/>
  <c r="Q27"/>
  <c r="N27"/>
  <c r="K27"/>
  <c r="H27"/>
  <c r="E27"/>
  <c r="X26"/>
  <c r="Q26"/>
  <c r="N26"/>
  <c r="K26"/>
  <c r="H26"/>
  <c r="E26"/>
  <c r="X25"/>
  <c r="Q25"/>
  <c r="N25"/>
  <c r="K25"/>
  <c r="H25"/>
  <c r="E25"/>
  <c r="X24"/>
  <c r="Q24"/>
  <c r="N24"/>
  <c r="K24"/>
  <c r="H24"/>
  <c r="E24"/>
  <c r="X23"/>
  <c r="Q23"/>
  <c r="N23"/>
  <c r="K23"/>
  <c r="H23"/>
  <c r="E23"/>
  <c r="X22"/>
  <c r="Q22"/>
  <c r="N22"/>
  <c r="K22"/>
  <c r="H22"/>
  <c r="E22"/>
  <c r="X21"/>
  <c r="Q21"/>
  <c r="N21"/>
  <c r="K21"/>
  <c r="H21"/>
  <c r="E21"/>
  <c r="X20"/>
  <c r="Q20"/>
  <c r="N20"/>
  <c r="K20"/>
  <c r="H20"/>
  <c r="E20"/>
  <c r="X19"/>
  <c r="Q19"/>
  <c r="N19"/>
  <c r="K19"/>
  <c r="H19"/>
  <c r="E19"/>
  <c r="X18"/>
  <c r="Q18"/>
  <c r="N18"/>
  <c r="K18"/>
  <c r="H18"/>
  <c r="E18"/>
  <c r="X17"/>
  <c r="Q17"/>
  <c r="N17"/>
  <c r="K17"/>
  <c r="H17"/>
  <c r="E17"/>
  <c r="X16"/>
  <c r="Q16"/>
  <c r="N16"/>
  <c r="K16"/>
  <c r="H16"/>
  <c r="E16"/>
  <c r="X15"/>
  <c r="Q15"/>
  <c r="N15"/>
  <c r="K15"/>
  <c r="H15"/>
  <c r="E15"/>
  <c r="X14"/>
  <c r="Q14"/>
  <c r="N14"/>
  <c r="K14"/>
  <c r="H14"/>
  <c r="E14"/>
  <c r="X13"/>
  <c r="Q13"/>
  <c r="N13"/>
  <c r="K13"/>
  <c r="H13"/>
  <c r="E13"/>
  <c r="X12"/>
  <c r="Q12"/>
  <c r="N12"/>
  <c r="K12"/>
  <c r="H12"/>
  <c r="E12"/>
  <c r="X11"/>
  <c r="Q11"/>
  <c r="N11"/>
  <c r="K11"/>
  <c r="H11"/>
  <c r="E11"/>
  <c r="X10"/>
  <c r="X33" s="1"/>
  <c r="Q10"/>
  <c r="Q32" s="1"/>
  <c r="N10"/>
  <c r="K10"/>
  <c r="H10"/>
  <c r="H33" s="1"/>
  <c r="E10"/>
  <c r="E32" s="1"/>
  <c r="X9"/>
  <c r="X32" s="1"/>
  <c r="Q9"/>
  <c r="Q33" s="1"/>
  <c r="N9"/>
  <c r="N32" s="1"/>
  <c r="K9"/>
  <c r="K32" s="1"/>
  <c r="H9"/>
  <c r="H32" s="1"/>
  <c r="E9"/>
  <c r="E33" s="1"/>
  <c r="S33" i="7"/>
  <c r="R33"/>
  <c r="Q33"/>
  <c r="P33"/>
  <c r="O33"/>
  <c r="N33"/>
  <c r="M33"/>
  <c r="L33"/>
  <c r="J33"/>
  <c r="I33"/>
  <c r="G33"/>
  <c r="F33"/>
  <c r="D33"/>
  <c r="C33"/>
  <c r="S32"/>
  <c r="R32"/>
  <c r="Q32"/>
  <c r="P32"/>
  <c r="O32"/>
  <c r="N32"/>
  <c r="M32"/>
  <c r="L32"/>
  <c r="K32"/>
  <c r="J32"/>
  <c r="I32"/>
  <c r="G32"/>
  <c r="F32"/>
  <c r="D32"/>
  <c r="C32"/>
  <c r="S31"/>
  <c r="Q31"/>
  <c r="P31"/>
  <c r="O31"/>
  <c r="N31"/>
  <c r="M31"/>
  <c r="L31"/>
  <c r="J31"/>
  <c r="I31"/>
  <c r="K31" s="1"/>
  <c r="H31"/>
  <c r="G31"/>
  <c r="F31"/>
  <c r="D31"/>
  <c r="E31" s="1"/>
  <c r="C31"/>
  <c r="R30"/>
  <c r="K30"/>
  <c r="H30"/>
  <c r="E30"/>
  <c r="R29"/>
  <c r="K29"/>
  <c r="H29"/>
  <c r="E29"/>
  <c r="R28"/>
  <c r="K28"/>
  <c r="H28"/>
  <c r="E28"/>
  <c r="R27"/>
  <c r="K27"/>
  <c r="H27"/>
  <c r="E27"/>
  <c r="R26"/>
  <c r="K26"/>
  <c r="H26"/>
  <c r="E26"/>
  <c r="R25"/>
  <c r="K25"/>
  <c r="H25"/>
  <c r="E25"/>
  <c r="R24"/>
  <c r="K24"/>
  <c r="H24"/>
  <c r="E24"/>
  <c r="R23"/>
  <c r="K23"/>
  <c r="H23"/>
  <c r="E23"/>
  <c r="R22"/>
  <c r="K22"/>
  <c r="H22"/>
  <c r="E22"/>
  <c r="R21"/>
  <c r="K21"/>
  <c r="H21"/>
  <c r="E21"/>
  <c r="R20"/>
  <c r="K20"/>
  <c r="H20"/>
  <c r="E20"/>
  <c r="R19"/>
  <c r="K19"/>
  <c r="H19"/>
  <c r="E19"/>
  <c r="R18"/>
  <c r="K18"/>
  <c r="H18"/>
  <c r="E18"/>
  <c r="R17"/>
  <c r="K17"/>
  <c r="H17"/>
  <c r="E17"/>
  <c r="R16"/>
  <c r="K16"/>
  <c r="H16"/>
  <c r="E16"/>
  <c r="R15"/>
  <c r="K15"/>
  <c r="H15"/>
  <c r="E15"/>
  <c r="R14"/>
  <c r="K14"/>
  <c r="H14"/>
  <c r="E14"/>
  <c r="R13"/>
  <c r="K13"/>
  <c r="H13"/>
  <c r="E13"/>
  <c r="R12"/>
  <c r="K12"/>
  <c r="H12"/>
  <c r="E12"/>
  <c r="R11"/>
  <c r="K11"/>
  <c r="H11"/>
  <c r="E11"/>
  <c r="R10"/>
  <c r="K10"/>
  <c r="H10"/>
  <c r="E10"/>
  <c r="R9"/>
  <c r="R31" s="1"/>
  <c r="K9"/>
  <c r="K33" s="1"/>
  <c r="H9"/>
  <c r="H33" s="1"/>
  <c r="E9"/>
  <c r="E32" s="1"/>
  <c r="Y33" i="6"/>
  <c r="W33"/>
  <c r="V33"/>
  <c r="U33"/>
  <c r="T33"/>
  <c r="S33"/>
  <c r="R33"/>
  <c r="P33"/>
  <c r="O33"/>
  <c r="M33"/>
  <c r="L33"/>
  <c r="J33"/>
  <c r="I33"/>
  <c r="G33"/>
  <c r="F33"/>
  <c r="D33"/>
  <c r="C33"/>
  <c r="Y32"/>
  <c r="W32"/>
  <c r="V32"/>
  <c r="U32"/>
  <c r="T32"/>
  <c r="S32"/>
  <c r="R32"/>
  <c r="P32"/>
  <c r="O32"/>
  <c r="N32"/>
  <c r="M32"/>
  <c r="L32"/>
  <c r="J32"/>
  <c r="I32"/>
  <c r="G32"/>
  <c r="F32"/>
  <c r="D32"/>
  <c r="C32"/>
  <c r="Y31"/>
  <c r="W31"/>
  <c r="V31"/>
  <c r="U31"/>
  <c r="T31"/>
  <c r="S31"/>
  <c r="R31"/>
  <c r="Q31"/>
  <c r="P31"/>
  <c r="O31"/>
  <c r="M31"/>
  <c r="N31" s="1"/>
  <c r="L31"/>
  <c r="J31"/>
  <c r="I31"/>
  <c r="K31" s="1"/>
  <c r="G31"/>
  <c r="F31"/>
  <c r="H31" s="1"/>
  <c r="E31"/>
  <c r="D31"/>
  <c r="C31"/>
  <c r="X30"/>
  <c r="Q30"/>
  <c r="N30"/>
  <c r="K30"/>
  <c r="H30"/>
  <c r="E30"/>
  <c r="X29"/>
  <c r="Q29"/>
  <c r="N29"/>
  <c r="K29"/>
  <c r="H29"/>
  <c r="E29"/>
  <c r="X28"/>
  <c r="Q28"/>
  <c r="N28"/>
  <c r="K28"/>
  <c r="H28"/>
  <c r="E28"/>
  <c r="X27"/>
  <c r="Q27"/>
  <c r="N27"/>
  <c r="K27"/>
  <c r="H27"/>
  <c r="E27"/>
  <c r="X26"/>
  <c r="Q26"/>
  <c r="N26"/>
  <c r="K26"/>
  <c r="H26"/>
  <c r="E26"/>
  <c r="X25"/>
  <c r="Q25"/>
  <c r="N25"/>
  <c r="K25"/>
  <c r="H25"/>
  <c r="E25"/>
  <c r="X24"/>
  <c r="Q24"/>
  <c r="N24"/>
  <c r="K24"/>
  <c r="H24"/>
  <c r="E24"/>
  <c r="X23"/>
  <c r="Q23"/>
  <c r="N23"/>
  <c r="K23"/>
  <c r="H23"/>
  <c r="E23"/>
  <c r="X22"/>
  <c r="Q22"/>
  <c r="N22"/>
  <c r="K22"/>
  <c r="H22"/>
  <c r="E22"/>
  <c r="X21"/>
  <c r="Q21"/>
  <c r="N21"/>
  <c r="K21"/>
  <c r="H21"/>
  <c r="E21"/>
  <c r="X20"/>
  <c r="Q20"/>
  <c r="N20"/>
  <c r="K20"/>
  <c r="H20"/>
  <c r="E20"/>
  <c r="X19"/>
  <c r="Q19"/>
  <c r="N19"/>
  <c r="K19"/>
  <c r="H19"/>
  <c r="E19"/>
  <c r="X18"/>
  <c r="Q18"/>
  <c r="N18"/>
  <c r="K18"/>
  <c r="H18"/>
  <c r="E18"/>
  <c r="X17"/>
  <c r="Q17"/>
  <c r="N17"/>
  <c r="K17"/>
  <c r="H17"/>
  <c r="E17"/>
  <c r="X16"/>
  <c r="Q16"/>
  <c r="N16"/>
  <c r="K16"/>
  <c r="H16"/>
  <c r="E16"/>
  <c r="X15"/>
  <c r="Q15"/>
  <c r="N15"/>
  <c r="K15"/>
  <c r="H15"/>
  <c r="E15"/>
  <c r="X14"/>
  <c r="Q14"/>
  <c r="N14"/>
  <c r="K14"/>
  <c r="H14"/>
  <c r="E14"/>
  <c r="X13"/>
  <c r="Q13"/>
  <c r="N13"/>
  <c r="K13"/>
  <c r="H13"/>
  <c r="E13"/>
  <c r="X12"/>
  <c r="Q12"/>
  <c r="N12"/>
  <c r="K12"/>
  <c r="H12"/>
  <c r="E12"/>
  <c r="X11"/>
  <c r="Q11"/>
  <c r="N11"/>
  <c r="K11"/>
  <c r="H11"/>
  <c r="E11"/>
  <c r="X10"/>
  <c r="X33" s="1"/>
  <c r="Q10"/>
  <c r="Q32" s="1"/>
  <c r="N10"/>
  <c r="K10"/>
  <c r="H10"/>
  <c r="H33" s="1"/>
  <c r="E10"/>
  <c r="E32" s="1"/>
  <c r="X9"/>
  <c r="X32" s="1"/>
  <c r="Q9"/>
  <c r="Q33" s="1"/>
  <c r="N9"/>
  <c r="N33" s="1"/>
  <c r="K9"/>
  <c r="K32" s="1"/>
  <c r="H9"/>
  <c r="H32" s="1"/>
  <c r="E9"/>
  <c r="E33" s="1"/>
  <c r="Y33" i="5"/>
  <c r="W33"/>
  <c r="V33"/>
  <c r="U33"/>
  <c r="T33"/>
  <c r="S33"/>
  <c r="R33"/>
  <c r="P33"/>
  <c r="O33"/>
  <c r="M33"/>
  <c r="L33"/>
  <c r="J33"/>
  <c r="I33"/>
  <c r="G33"/>
  <c r="F33"/>
  <c r="D33"/>
  <c r="C33"/>
  <c r="Y32"/>
  <c r="W32"/>
  <c r="V32"/>
  <c r="U32"/>
  <c r="T32"/>
  <c r="S32"/>
  <c r="R32"/>
  <c r="P32"/>
  <c r="O32"/>
  <c r="M32"/>
  <c r="L32"/>
  <c r="K32"/>
  <c r="J32"/>
  <c r="I32"/>
  <c r="G32"/>
  <c r="F32"/>
  <c r="D32"/>
  <c r="C32"/>
  <c r="Y31"/>
  <c r="W31"/>
  <c r="V31"/>
  <c r="U31"/>
  <c r="T31"/>
  <c r="S31"/>
  <c r="R31"/>
  <c r="P31"/>
  <c r="O31"/>
  <c r="Q31" s="1"/>
  <c r="N31"/>
  <c r="M31"/>
  <c r="L31"/>
  <c r="J31"/>
  <c r="K31" s="1"/>
  <c r="I31"/>
  <c r="G31"/>
  <c r="F31"/>
  <c r="H31" s="1"/>
  <c r="D31"/>
  <c r="C31"/>
  <c r="E31" s="1"/>
  <c r="X30"/>
  <c r="Q30"/>
  <c r="N30"/>
  <c r="K30"/>
  <c r="H30"/>
  <c r="E30"/>
  <c r="X29"/>
  <c r="Q29"/>
  <c r="N29"/>
  <c r="K29"/>
  <c r="H29"/>
  <c r="E29"/>
  <c r="X28"/>
  <c r="Q28"/>
  <c r="N28"/>
  <c r="K28"/>
  <c r="H28"/>
  <c r="E28"/>
  <c r="X27"/>
  <c r="Q27"/>
  <c r="N27"/>
  <c r="K27"/>
  <c r="H27"/>
  <c r="E27"/>
  <c r="X26"/>
  <c r="Q26"/>
  <c r="N26"/>
  <c r="K26"/>
  <c r="H26"/>
  <c r="E26"/>
  <c r="X25"/>
  <c r="Q25"/>
  <c r="N25"/>
  <c r="K25"/>
  <c r="H25"/>
  <c r="E25"/>
  <c r="X24"/>
  <c r="Q24"/>
  <c r="N24"/>
  <c r="K24"/>
  <c r="H24"/>
  <c r="E24"/>
  <c r="X23"/>
  <c r="Q23"/>
  <c r="N23"/>
  <c r="K23"/>
  <c r="H23"/>
  <c r="E23"/>
  <c r="X22"/>
  <c r="Q22"/>
  <c r="N22"/>
  <c r="K22"/>
  <c r="H22"/>
  <c r="E22"/>
  <c r="X21"/>
  <c r="Q21"/>
  <c r="N21"/>
  <c r="K21"/>
  <c r="H21"/>
  <c r="E21"/>
  <c r="X20"/>
  <c r="Q20"/>
  <c r="N20"/>
  <c r="K20"/>
  <c r="H20"/>
  <c r="E20"/>
  <c r="X19"/>
  <c r="Q19"/>
  <c r="N19"/>
  <c r="K19"/>
  <c r="H19"/>
  <c r="E19"/>
  <c r="X18"/>
  <c r="Q18"/>
  <c r="N18"/>
  <c r="K18"/>
  <c r="H18"/>
  <c r="E18"/>
  <c r="X17"/>
  <c r="Q17"/>
  <c r="N17"/>
  <c r="K17"/>
  <c r="H17"/>
  <c r="E17"/>
  <c r="X16"/>
  <c r="Q16"/>
  <c r="N16"/>
  <c r="K16"/>
  <c r="H16"/>
  <c r="E16"/>
  <c r="X15"/>
  <c r="Q15"/>
  <c r="N15"/>
  <c r="K15"/>
  <c r="H15"/>
  <c r="E15"/>
  <c r="X14"/>
  <c r="Q14"/>
  <c r="N14"/>
  <c r="K14"/>
  <c r="H14"/>
  <c r="E14"/>
  <c r="X13"/>
  <c r="Q13"/>
  <c r="N13"/>
  <c r="K13"/>
  <c r="H13"/>
  <c r="E13"/>
  <c r="X12"/>
  <c r="Q12"/>
  <c r="N12"/>
  <c r="K12"/>
  <c r="H12"/>
  <c r="E12"/>
  <c r="X11"/>
  <c r="Q11"/>
  <c r="N11"/>
  <c r="K11"/>
  <c r="H11"/>
  <c r="E11"/>
  <c r="X10"/>
  <c r="X33" s="1"/>
  <c r="Q10"/>
  <c r="N10"/>
  <c r="K10"/>
  <c r="H10"/>
  <c r="H33" s="1"/>
  <c r="E10"/>
  <c r="X9"/>
  <c r="X31" s="1"/>
  <c r="Q9"/>
  <c r="Q32" s="1"/>
  <c r="N9"/>
  <c r="N33" s="1"/>
  <c r="K9"/>
  <c r="K33" s="1"/>
  <c r="H9"/>
  <c r="E9"/>
  <c r="E32" s="1"/>
  <c r="Y33" i="4"/>
  <c r="W33"/>
  <c r="V33"/>
  <c r="U33"/>
  <c r="T33"/>
  <c r="S33"/>
  <c r="R33"/>
  <c r="P33"/>
  <c r="O33"/>
  <c r="M33"/>
  <c r="L33"/>
  <c r="J33"/>
  <c r="I33"/>
  <c r="G33"/>
  <c r="F33"/>
  <c r="D33"/>
  <c r="C33"/>
  <c r="Y32"/>
  <c r="X32"/>
  <c r="W32"/>
  <c r="V32"/>
  <c r="U32"/>
  <c r="T32"/>
  <c r="S32"/>
  <c r="R32"/>
  <c r="P32"/>
  <c r="O32"/>
  <c r="M32"/>
  <c r="L32"/>
  <c r="J32"/>
  <c r="I32"/>
  <c r="H32"/>
  <c r="G32"/>
  <c r="F32"/>
  <c r="D32"/>
  <c r="C32"/>
  <c r="Y31"/>
  <c r="W31"/>
  <c r="V31"/>
  <c r="U31"/>
  <c r="T31"/>
  <c r="S31"/>
  <c r="R31"/>
  <c r="P31"/>
  <c r="O31"/>
  <c r="Q31" s="1"/>
  <c r="M31"/>
  <c r="L31"/>
  <c r="N31" s="1"/>
  <c r="K31"/>
  <c r="J31"/>
  <c r="I31"/>
  <c r="G31"/>
  <c r="H31" s="1"/>
  <c r="F31"/>
  <c r="D31"/>
  <c r="C31"/>
  <c r="E31" s="1"/>
  <c r="X30"/>
  <c r="Q30"/>
  <c r="N30"/>
  <c r="K30"/>
  <c r="H30"/>
  <c r="E30"/>
  <c r="X29"/>
  <c r="Q29"/>
  <c r="N29"/>
  <c r="K29"/>
  <c r="H29"/>
  <c r="E29"/>
  <c r="X28"/>
  <c r="Q28"/>
  <c r="N28"/>
  <c r="K28"/>
  <c r="H28"/>
  <c r="E28"/>
  <c r="X27"/>
  <c r="Q27"/>
  <c r="N27"/>
  <c r="K27"/>
  <c r="H27"/>
  <c r="E27"/>
  <c r="X26"/>
  <c r="Q26"/>
  <c r="N26"/>
  <c r="K26"/>
  <c r="H26"/>
  <c r="E26"/>
  <c r="X25"/>
  <c r="Q25"/>
  <c r="N25"/>
  <c r="K25"/>
  <c r="H25"/>
  <c r="E25"/>
  <c r="X24"/>
  <c r="Q24"/>
  <c r="N24"/>
  <c r="K24"/>
  <c r="H24"/>
  <c r="E24"/>
  <c r="X23"/>
  <c r="Q23"/>
  <c r="N23"/>
  <c r="K23"/>
  <c r="H23"/>
  <c r="E23"/>
  <c r="X22"/>
  <c r="Q22"/>
  <c r="N22"/>
  <c r="K22"/>
  <c r="H22"/>
  <c r="E22"/>
  <c r="X21"/>
  <c r="Q21"/>
  <c r="N21"/>
  <c r="K21"/>
  <c r="H21"/>
  <c r="E21"/>
  <c r="X20"/>
  <c r="Q20"/>
  <c r="N20"/>
  <c r="K20"/>
  <c r="H20"/>
  <c r="E20"/>
  <c r="X19"/>
  <c r="Q19"/>
  <c r="N19"/>
  <c r="K19"/>
  <c r="H19"/>
  <c r="E19"/>
  <c r="X18"/>
  <c r="Q18"/>
  <c r="N18"/>
  <c r="K18"/>
  <c r="H18"/>
  <c r="E18"/>
  <c r="X17"/>
  <c r="Q17"/>
  <c r="N17"/>
  <c r="K17"/>
  <c r="H17"/>
  <c r="E17"/>
  <c r="X16"/>
  <c r="Q16"/>
  <c r="N16"/>
  <c r="K16"/>
  <c r="H16"/>
  <c r="E16"/>
  <c r="X15"/>
  <c r="Q15"/>
  <c r="N15"/>
  <c r="K15"/>
  <c r="H15"/>
  <c r="E15"/>
  <c r="X14"/>
  <c r="Q14"/>
  <c r="N14"/>
  <c r="K14"/>
  <c r="H14"/>
  <c r="E14"/>
  <c r="X13"/>
  <c r="Q13"/>
  <c r="N13"/>
  <c r="K13"/>
  <c r="H13"/>
  <c r="E13"/>
  <c r="X12"/>
  <c r="Q12"/>
  <c r="N12"/>
  <c r="K12"/>
  <c r="H12"/>
  <c r="E12"/>
  <c r="X11"/>
  <c r="Q11"/>
  <c r="N11"/>
  <c r="K11"/>
  <c r="H11"/>
  <c r="E11"/>
  <c r="X10"/>
  <c r="Q10"/>
  <c r="N10"/>
  <c r="N33" s="1"/>
  <c r="K10"/>
  <c r="K32" s="1"/>
  <c r="H10"/>
  <c r="E10"/>
  <c r="X9"/>
  <c r="X31" s="1"/>
  <c r="Q9"/>
  <c r="Q32" s="1"/>
  <c r="N9"/>
  <c r="N32" s="1"/>
  <c r="K9"/>
  <c r="K33" s="1"/>
  <c r="H9"/>
  <c r="H33" s="1"/>
  <c r="E9"/>
  <c r="E33" s="1"/>
  <c r="S33" i="3"/>
  <c r="Q33"/>
  <c r="P33"/>
  <c r="O33"/>
  <c r="N33"/>
  <c r="M33"/>
  <c r="L33"/>
  <c r="J33"/>
  <c r="I33"/>
  <c r="H33"/>
  <c r="G33"/>
  <c r="F33"/>
  <c r="D33"/>
  <c r="C33"/>
  <c r="S32"/>
  <c r="Q32"/>
  <c r="P32"/>
  <c r="O32"/>
  <c r="N32"/>
  <c r="M32"/>
  <c r="L32"/>
  <c r="J32"/>
  <c r="I32"/>
  <c r="G32"/>
  <c r="F32"/>
  <c r="E32"/>
  <c r="D32"/>
  <c r="C32"/>
  <c r="S31"/>
  <c r="Q31"/>
  <c r="P31"/>
  <c r="O31"/>
  <c r="N31"/>
  <c r="M31"/>
  <c r="L31"/>
  <c r="J31"/>
  <c r="K31" s="1"/>
  <c r="I31"/>
  <c r="G31"/>
  <c r="F31"/>
  <c r="H31" s="1"/>
  <c r="D31"/>
  <c r="C31"/>
  <c r="E31" s="1"/>
  <c r="R30"/>
  <c r="K30"/>
  <c r="H30"/>
  <c r="E30"/>
  <c r="R29"/>
  <c r="K29"/>
  <c r="H29"/>
  <c r="E29"/>
  <c r="R28"/>
  <c r="K28"/>
  <c r="H28"/>
  <c r="E28"/>
  <c r="R27"/>
  <c r="K27"/>
  <c r="H27"/>
  <c r="E27"/>
  <c r="R26"/>
  <c r="K26"/>
  <c r="H26"/>
  <c r="E26"/>
  <c r="R25"/>
  <c r="K25"/>
  <c r="H25"/>
  <c r="E25"/>
  <c r="R24"/>
  <c r="K24"/>
  <c r="H24"/>
  <c r="E24"/>
  <c r="R23"/>
  <c r="K23"/>
  <c r="H23"/>
  <c r="E23"/>
  <c r="R22"/>
  <c r="K22"/>
  <c r="H22"/>
  <c r="E22"/>
  <c r="R21"/>
  <c r="K21"/>
  <c r="H21"/>
  <c r="E21"/>
  <c r="R20"/>
  <c r="K20"/>
  <c r="H20"/>
  <c r="E20"/>
  <c r="R19"/>
  <c r="K19"/>
  <c r="H19"/>
  <c r="E19"/>
  <c r="R18"/>
  <c r="K18"/>
  <c r="H18"/>
  <c r="E18"/>
  <c r="R17"/>
  <c r="K17"/>
  <c r="H17"/>
  <c r="E17"/>
  <c r="R16"/>
  <c r="K16"/>
  <c r="H16"/>
  <c r="E16"/>
  <c r="R15"/>
  <c r="K15"/>
  <c r="H15"/>
  <c r="E15"/>
  <c r="R14"/>
  <c r="K14"/>
  <c r="H14"/>
  <c r="E14"/>
  <c r="R13"/>
  <c r="K13"/>
  <c r="H13"/>
  <c r="E13"/>
  <c r="R12"/>
  <c r="K12"/>
  <c r="H12"/>
  <c r="E12"/>
  <c r="R11"/>
  <c r="K11"/>
  <c r="H11"/>
  <c r="E11"/>
  <c r="R10"/>
  <c r="K10"/>
  <c r="H10"/>
  <c r="E10"/>
  <c r="R9"/>
  <c r="R33" s="1"/>
  <c r="K9"/>
  <c r="K32" s="1"/>
  <c r="H9"/>
  <c r="H32" s="1"/>
  <c r="E9"/>
  <c r="E33" s="1"/>
  <c r="S33" i="2"/>
  <c r="Q33"/>
  <c r="P33"/>
  <c r="O33"/>
  <c r="N33"/>
  <c r="M33"/>
  <c r="L33"/>
  <c r="J33"/>
  <c r="I33"/>
  <c r="H33"/>
  <c r="G33"/>
  <c r="F33"/>
  <c r="D33"/>
  <c r="C33"/>
  <c r="S32"/>
  <c r="Q32"/>
  <c r="P32"/>
  <c r="O32"/>
  <c r="N32"/>
  <c r="M32"/>
  <c r="L32"/>
  <c r="J32"/>
  <c r="I32"/>
  <c r="H32"/>
  <c r="G32"/>
  <c r="F32"/>
  <c r="E32"/>
  <c r="D32"/>
  <c r="C32"/>
  <c r="S31"/>
  <c r="Q31"/>
  <c r="P31"/>
  <c r="O31"/>
  <c r="N31"/>
  <c r="M31"/>
  <c r="L31"/>
  <c r="J31"/>
  <c r="I31"/>
  <c r="K31" s="1"/>
  <c r="G31"/>
  <c r="F31"/>
  <c r="H31" s="1"/>
  <c r="E31"/>
  <c r="D31"/>
  <c r="C31"/>
  <c r="R30"/>
  <c r="K30"/>
  <c r="H30"/>
  <c r="E30"/>
  <c r="R29"/>
  <c r="K29"/>
  <c r="H29"/>
  <c r="E29"/>
  <c r="R28"/>
  <c r="K28"/>
  <c r="H28"/>
  <c r="E28"/>
  <c r="R27"/>
  <c r="K27"/>
  <c r="H27"/>
  <c r="E27"/>
  <c r="R26"/>
  <c r="K26"/>
  <c r="H26"/>
  <c r="E26"/>
  <c r="R25"/>
  <c r="K25"/>
  <c r="H25"/>
  <c r="E25"/>
  <c r="R24"/>
  <c r="K24"/>
  <c r="H24"/>
  <c r="E24"/>
  <c r="R23"/>
  <c r="K23"/>
  <c r="H23"/>
  <c r="E23"/>
  <c r="R22"/>
  <c r="K22"/>
  <c r="H22"/>
  <c r="E22"/>
  <c r="R21"/>
  <c r="K21"/>
  <c r="H21"/>
  <c r="E21"/>
  <c r="R20"/>
  <c r="K20"/>
  <c r="H20"/>
  <c r="E20"/>
  <c r="R19"/>
  <c r="K19"/>
  <c r="H19"/>
  <c r="E19"/>
  <c r="R18"/>
  <c r="K18"/>
  <c r="H18"/>
  <c r="E18"/>
  <c r="R17"/>
  <c r="K17"/>
  <c r="H17"/>
  <c r="E17"/>
  <c r="R16"/>
  <c r="K16"/>
  <c r="H16"/>
  <c r="E16"/>
  <c r="R15"/>
  <c r="K15"/>
  <c r="H15"/>
  <c r="E15"/>
  <c r="R14"/>
  <c r="K14"/>
  <c r="H14"/>
  <c r="E14"/>
  <c r="R13"/>
  <c r="K13"/>
  <c r="H13"/>
  <c r="E13"/>
  <c r="R12"/>
  <c r="K12"/>
  <c r="H12"/>
  <c r="E12"/>
  <c r="R11"/>
  <c r="K11"/>
  <c r="H11"/>
  <c r="E11"/>
  <c r="R10"/>
  <c r="K10"/>
  <c r="H10"/>
  <c r="E10"/>
  <c r="R9"/>
  <c r="R32" s="1"/>
  <c r="K9"/>
  <c r="K33" s="1"/>
  <c r="H9"/>
  <c r="E9"/>
  <c r="E33" s="1"/>
  <c r="Y33" i="1"/>
  <c r="W33"/>
  <c r="V33"/>
  <c r="U33"/>
  <c r="T33"/>
  <c r="S33"/>
  <c r="R33"/>
  <c r="P33"/>
  <c r="O33"/>
  <c r="M33"/>
  <c r="L33"/>
  <c r="J33"/>
  <c r="I33"/>
  <c r="G33"/>
  <c r="F33"/>
  <c r="D33"/>
  <c r="C33"/>
  <c r="Y32"/>
  <c r="W32"/>
  <c r="V32"/>
  <c r="U32"/>
  <c r="T32"/>
  <c r="S32"/>
  <c r="R32"/>
  <c r="P32"/>
  <c r="O32"/>
  <c r="M32"/>
  <c r="L32"/>
  <c r="K32"/>
  <c r="J32"/>
  <c r="I32"/>
  <c r="G32"/>
  <c r="F32"/>
  <c r="D32"/>
  <c r="C32"/>
  <c r="Y31"/>
  <c r="W31"/>
  <c r="V31"/>
  <c r="U31"/>
  <c r="T31"/>
  <c r="S31"/>
  <c r="R31"/>
  <c r="P31"/>
  <c r="O31"/>
  <c r="Q31" s="1"/>
  <c r="N31"/>
  <c r="M31"/>
  <c r="L31"/>
  <c r="J31"/>
  <c r="K31" s="1"/>
  <c r="I31"/>
  <c r="G31"/>
  <c r="F31"/>
  <c r="H31" s="1"/>
  <c r="D31"/>
  <c r="C31"/>
  <c r="E31" s="1"/>
  <c r="X30"/>
  <c r="Q30"/>
  <c r="N30"/>
  <c r="K30"/>
  <c r="H30"/>
  <c r="E30"/>
  <c r="X29"/>
  <c r="Q29"/>
  <c r="N29"/>
  <c r="K29"/>
  <c r="H29"/>
  <c r="E29"/>
  <c r="X28"/>
  <c r="Q28"/>
  <c r="N28"/>
  <c r="K28"/>
  <c r="H28"/>
  <c r="E28"/>
  <c r="X27"/>
  <c r="Q27"/>
  <c r="N27"/>
  <c r="K27"/>
  <c r="H27"/>
  <c r="E27"/>
  <c r="X26"/>
  <c r="Q26"/>
  <c r="N26"/>
  <c r="K26"/>
  <c r="H26"/>
  <c r="E26"/>
  <c r="X25"/>
  <c r="Q25"/>
  <c r="N25"/>
  <c r="K25"/>
  <c r="H25"/>
  <c r="E25"/>
  <c r="X24"/>
  <c r="Q24"/>
  <c r="N24"/>
  <c r="K24"/>
  <c r="H24"/>
  <c r="E24"/>
  <c r="X23"/>
  <c r="Q23"/>
  <c r="N23"/>
  <c r="K23"/>
  <c r="H23"/>
  <c r="E23"/>
  <c r="X22"/>
  <c r="Q22"/>
  <c r="N22"/>
  <c r="K22"/>
  <c r="H22"/>
  <c r="E22"/>
  <c r="X21"/>
  <c r="Q21"/>
  <c r="N21"/>
  <c r="K21"/>
  <c r="H21"/>
  <c r="E21"/>
  <c r="X20"/>
  <c r="Q20"/>
  <c r="N20"/>
  <c r="K20"/>
  <c r="H20"/>
  <c r="E20"/>
  <c r="X19"/>
  <c r="Q19"/>
  <c r="N19"/>
  <c r="K19"/>
  <c r="H19"/>
  <c r="E19"/>
  <c r="X18"/>
  <c r="Q18"/>
  <c r="N18"/>
  <c r="K18"/>
  <c r="H18"/>
  <c r="E18"/>
  <c r="X17"/>
  <c r="Q17"/>
  <c r="N17"/>
  <c r="K17"/>
  <c r="H17"/>
  <c r="E17"/>
  <c r="X16"/>
  <c r="Q16"/>
  <c r="N16"/>
  <c r="K16"/>
  <c r="H16"/>
  <c r="E16"/>
  <c r="X15"/>
  <c r="Q15"/>
  <c r="N15"/>
  <c r="K15"/>
  <c r="H15"/>
  <c r="E15"/>
  <c r="X14"/>
  <c r="Q14"/>
  <c r="N14"/>
  <c r="K14"/>
  <c r="H14"/>
  <c r="E14"/>
  <c r="X13"/>
  <c r="Q13"/>
  <c r="N13"/>
  <c r="K13"/>
  <c r="H13"/>
  <c r="E13"/>
  <c r="X12"/>
  <c r="Q12"/>
  <c r="N12"/>
  <c r="K12"/>
  <c r="H12"/>
  <c r="E12"/>
  <c r="X11"/>
  <c r="Q11"/>
  <c r="N11"/>
  <c r="K11"/>
  <c r="H11"/>
  <c r="E11"/>
  <c r="X10"/>
  <c r="X33" s="1"/>
  <c r="Q10"/>
  <c r="N10"/>
  <c r="K10"/>
  <c r="H10"/>
  <c r="H33" s="1"/>
  <c r="E10"/>
  <c r="X9"/>
  <c r="X31" s="1"/>
  <c r="Q9"/>
  <c r="Q32" s="1"/>
  <c r="N9"/>
  <c r="N33" s="1"/>
  <c r="K9"/>
  <c r="K33" s="1"/>
  <c r="H9"/>
  <c r="E9"/>
  <c r="E32" s="1"/>
  <c r="H32" l="1"/>
  <c r="X32"/>
  <c r="Q33"/>
  <c r="E32" i="4"/>
  <c r="H32" i="5"/>
  <c r="X32"/>
  <c r="H32" i="7"/>
  <c r="N32" i="1"/>
  <c r="K32" i="2"/>
  <c r="R33"/>
  <c r="K33" i="3"/>
  <c r="X33" i="4"/>
  <c r="N32" i="5"/>
  <c r="X31" i="6"/>
  <c r="E33" i="7"/>
  <c r="X31" i="8"/>
  <c r="N33"/>
  <c r="K32" i="10"/>
  <c r="R33"/>
  <c r="Q33" i="4"/>
  <c r="K33" i="6"/>
  <c r="K33" i="8"/>
  <c r="R31" i="3"/>
  <c r="E33" i="1"/>
  <c r="R31" i="2"/>
  <c r="R32" i="3"/>
  <c r="E33" i="5"/>
  <c r="Q33"/>
  <c r="R31" i="10"/>
</calcChain>
</file>

<file path=xl/sharedStrings.xml><?xml version="1.0" encoding="utf-8"?>
<sst xmlns="http://schemas.openxmlformats.org/spreadsheetml/2006/main" count="429" uniqueCount="99">
  <si>
    <t>CASH</t>
  </si>
  <si>
    <t>Mean</t>
  </si>
  <si>
    <t>3-MONTHS</t>
  </si>
  <si>
    <t>15-MONTHS</t>
  </si>
  <si>
    <t>SETTLEMENT</t>
  </si>
  <si>
    <t xml:space="preserve">    Sterling Equivalents</t>
  </si>
  <si>
    <t>BUYER</t>
  </si>
  <si>
    <t>SELLER</t>
  </si>
  <si>
    <t>Cash Seller's</t>
  </si>
  <si>
    <t>3mths Seller's</t>
  </si>
  <si>
    <t>Stg/$</t>
  </si>
  <si>
    <t>Average</t>
  </si>
  <si>
    <t>High</t>
  </si>
  <si>
    <t>Low</t>
  </si>
  <si>
    <t xml:space="preserve">Neither the LME nor any of its directors, officers or employees shall, except in the case of fraud or wilful neglect, be under any liability whatsoever either in </t>
  </si>
  <si>
    <t xml:space="preserve">contract or in tort in respect of any act or omission (including negligence) in relation to the preparation or publication of the data contained in the report </t>
  </si>
  <si>
    <t>EURO</t>
  </si>
  <si>
    <t>Yen</t>
  </si>
  <si>
    <t>Euro Equivalents</t>
  </si>
  <si>
    <t>LME DAILY OFFICIAL AND SETTLEMENT PRICES</t>
  </si>
  <si>
    <t>3MStg/$</t>
  </si>
  <si>
    <t xml:space="preserve">Exchange Rate </t>
  </si>
  <si>
    <t>DECEMBER 3</t>
  </si>
  <si>
    <t>DECEMBER 2</t>
  </si>
  <si>
    <t>DECEMBER 1</t>
  </si>
  <si>
    <t>LME NICKEL $USD/Tonne</t>
  </si>
  <si>
    <t>LME PRIMARY ALUMINIUM $USD/Tonne</t>
  </si>
  <si>
    <t>LME ZINC $USD/Tonne</t>
  </si>
  <si>
    <t>LME LEAD $USD/Tonne</t>
  </si>
  <si>
    <t>LME TIN $USD/Tonne</t>
  </si>
  <si>
    <t>LME NA ALLOY $USD/Tonne</t>
  </si>
  <si>
    <t>LME ALUMINIUM ALLOY $USD/Tonne</t>
  </si>
  <si>
    <t>LME COPPER $USD/Tonne</t>
  </si>
  <si>
    <t>LME COBALT $USD/Tonne</t>
  </si>
  <si>
    <t>TWAP - Trade weighted average price</t>
  </si>
  <si>
    <t>TWAP</t>
  </si>
  <si>
    <t xml:space="preserve"> LME ABR ZINC $USD/Tonne</t>
  </si>
  <si>
    <t xml:space="preserve"> LME ABR ALUMINIUM $USD/Tonne</t>
  </si>
  <si>
    <t xml:space="preserve"> LME ABR COPPER $USD/Tonne</t>
  </si>
  <si>
    <t>LME DAILY ASIAN BENCHMARK REFERENCE PRICES</t>
  </si>
  <si>
    <t>Market Operations</t>
  </si>
  <si>
    <t>Euro</t>
  </si>
  <si>
    <t xml:space="preserve">   Lead  3-months Seller:</t>
  </si>
  <si>
    <t>$/JY</t>
  </si>
  <si>
    <t xml:space="preserve">   Lead  Cash Seller &amp; Settlement:</t>
  </si>
  <si>
    <t xml:space="preserve">   Copper  3-months Seller:</t>
  </si>
  <si>
    <t xml:space="preserve">                    Exchange Rates  </t>
  </si>
  <si>
    <t xml:space="preserve">   Copper  Cash Seller &amp; Settlement:</t>
  </si>
  <si>
    <t xml:space="preserve">             Settlement Conversion</t>
  </si>
  <si>
    <t xml:space="preserve">  The following sterling equivalents have been calculated, on the basis of daily conversions: </t>
  </si>
  <si>
    <t>Nasaac</t>
  </si>
  <si>
    <t>SHG Zinc</t>
  </si>
  <si>
    <t>Tin</t>
  </si>
  <si>
    <t>Nickel</t>
  </si>
  <si>
    <t>Lead</t>
  </si>
  <si>
    <t>Copper</t>
  </si>
  <si>
    <t>Aluminium Alloy</t>
  </si>
  <si>
    <t>Primary Aluminium</t>
  </si>
  <si>
    <t>Conversion Rate</t>
  </si>
  <si>
    <t>Euro Settlement</t>
  </si>
  <si>
    <t>Metal</t>
  </si>
  <si>
    <t>LME AVERAGE SETTLEMENT PRICES IN EURO</t>
  </si>
  <si>
    <t>15-months Mean</t>
  </si>
  <si>
    <t>15-months Seller</t>
  </si>
  <si>
    <t>15-months Buyer</t>
  </si>
  <si>
    <t>December 3 Mean</t>
  </si>
  <si>
    <t>December 3 Seller</t>
  </si>
  <si>
    <t>December 3 Buyer</t>
  </si>
  <si>
    <t>December 2 Mean</t>
  </si>
  <si>
    <t>December 2 Seller</t>
  </si>
  <si>
    <t>December 1 Mean</t>
  </si>
  <si>
    <t>December 1 Seller</t>
  </si>
  <si>
    <t>December 1 Buyer</t>
  </si>
  <si>
    <t>3-months Mean</t>
  </si>
  <si>
    <t>3-months Seller</t>
  </si>
  <si>
    <t xml:space="preserve">Cash Mean  </t>
  </si>
  <si>
    <t xml:space="preserve"> &amp; Settlement</t>
  </si>
  <si>
    <t>Cash Seller</t>
  </si>
  <si>
    <t xml:space="preserve">Cash Buyer </t>
  </si>
  <si>
    <t>(dollars)</t>
  </si>
  <si>
    <t>Zinc</t>
  </si>
  <si>
    <t>Alloy</t>
  </si>
  <si>
    <t>Aluminium</t>
  </si>
  <si>
    <t>Molybdenum</t>
  </si>
  <si>
    <t xml:space="preserve">Cobalt </t>
  </si>
  <si>
    <t>Steel Billet</t>
  </si>
  <si>
    <t>NASAAC</t>
  </si>
  <si>
    <t>Special Hg</t>
  </si>
  <si>
    <t>Primary</t>
  </si>
  <si>
    <t xml:space="preserve">                AVERAGE OFFICIAL AND SETTLEMENT PRICES US$/TONNE</t>
  </si>
  <si>
    <t xml:space="preserve">             THE  LONDON  METAL  EXCHANGE  LIMITED</t>
  </si>
  <si>
    <t>TWAP Mean</t>
  </si>
  <si>
    <t>ABR</t>
  </si>
  <si>
    <t>AVERAGE OFFICIAL PRICES US$/TONNE</t>
  </si>
  <si>
    <t>THE  LONDON  METAL  EXCHANGE  LIMITED</t>
  </si>
  <si>
    <t>FOR THE MONTH OF SEPTEMBER 2020</t>
  </si>
  <si>
    <t>contract or in tort in respect of any act or omission (including negligence) in relation to the preparation or publication of the data contained in the report.</t>
  </si>
  <si>
    <t>3-months Buyer</t>
  </si>
  <si>
    <t>December 2 Buyer</t>
  </si>
</sst>
</file>

<file path=xl/styles.xml><?xml version="1.0" encoding="utf-8"?>
<styleSheet xmlns="http://schemas.openxmlformats.org/spreadsheetml/2006/main">
  <numFmts count="14">
    <numFmt numFmtId="176" formatCode="&quot;£&quot;#,##0.00;[Red]\-&quot;£&quot;#,##0.00"/>
    <numFmt numFmtId="177" formatCode="\$#,##0.00\ ;\(\$#,##0.00\)"/>
    <numFmt numFmtId="178" formatCode="\$#,##0.00\ "/>
    <numFmt numFmtId="179" formatCode="\$#,###.00"/>
    <numFmt numFmtId="180" formatCode="0.0000"/>
    <numFmt numFmtId="181" formatCode="#,##0.0000"/>
    <numFmt numFmtId="182" formatCode="[$$-409]#,##0.00"/>
    <numFmt numFmtId="183" formatCode="mmm/yyyy"/>
    <numFmt numFmtId="184" formatCode="&quot;$&quot;#,##0.00_);[Red]\(&quot;$&quot;#,##0.00\)"/>
    <numFmt numFmtId="185" formatCode="&quot;$&quot;#,##0.00_);\(&quot;$&quot;#,##0.00\)"/>
    <numFmt numFmtId="186" formatCode="\$#,##0.00"/>
    <numFmt numFmtId="187" formatCode="\£#,##0.00"/>
    <numFmt numFmtId="188" formatCode="mmm\-yyyy"/>
    <numFmt numFmtId="189" formatCode="mmmm\-yyyy"/>
  </numFmts>
  <fonts count="15">
    <font>
      <sz val="10"/>
      <name val="Arial"/>
    </font>
    <font>
      <b/>
      <sz val="10"/>
      <name val="Times New Roman"/>
    </font>
    <font>
      <sz val="10"/>
      <name val="Times New Roman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</font>
    <font>
      <sz val="8.5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17" fontId="6" fillId="0" borderId="0" xfId="0" applyNumberFormat="1" applyFont="1" applyBorder="1"/>
    <xf numFmtId="0" fontId="4" fillId="0" borderId="0" xfId="0" applyFont="1" applyBorder="1"/>
    <xf numFmtId="0" fontId="2" fillId="0" borderId="1" xfId="0" applyFont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177" fontId="5" fillId="0" borderId="0" xfId="0" applyNumberFormat="1" applyFont="1" applyBorder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Fill="1" applyProtection="1"/>
    <xf numFmtId="0" fontId="6" fillId="0" borderId="5" xfId="0" applyFont="1" applyFill="1" applyBorder="1" applyAlignment="1">
      <alignment horizontal="center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>
      <alignment horizontal="center"/>
    </xf>
    <xf numFmtId="180" fontId="4" fillId="0" borderId="19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 applyProtection="1">
      <alignment horizontal="center"/>
    </xf>
    <xf numFmtId="2" fontId="4" fillId="0" borderId="8" xfId="0" applyNumberFormat="1" applyFont="1" applyFill="1" applyBorder="1" applyAlignment="1" applyProtection="1">
      <alignment horizontal="center"/>
    </xf>
    <xf numFmtId="180" fontId="4" fillId="0" borderId="20" xfId="0" applyNumberFormat="1" applyFont="1" applyFill="1" applyBorder="1" applyAlignment="1" applyProtection="1">
      <alignment horizontal="center"/>
    </xf>
    <xf numFmtId="180" fontId="4" fillId="0" borderId="7" xfId="0" applyNumberFormat="1" applyFont="1" applyFill="1" applyBorder="1" applyAlignment="1" applyProtection="1">
      <alignment horizontal="center"/>
    </xf>
    <xf numFmtId="182" fontId="4" fillId="0" borderId="9" xfId="0" applyNumberFormat="1" applyFont="1" applyFill="1" applyBorder="1" applyAlignment="1" applyProtection="1">
      <alignment horizontal="center"/>
    </xf>
    <xf numFmtId="182" fontId="4" fillId="0" borderId="19" xfId="0" applyNumberFormat="1" applyFont="1" applyBorder="1" applyAlignment="1" applyProtection="1">
      <alignment horizontal="center"/>
    </xf>
    <xf numFmtId="182" fontId="4" fillId="0" borderId="8" xfId="0" applyNumberFormat="1" applyFont="1" applyBorder="1" applyAlignment="1" applyProtection="1">
      <alignment horizontal="center"/>
    </xf>
    <xf numFmtId="182" fontId="4" fillId="0" borderId="6" xfId="0" applyNumberFormat="1" applyFont="1" applyBorder="1" applyAlignment="1" applyProtection="1">
      <alignment horizontal="center"/>
    </xf>
    <xf numFmtId="177" fontId="6" fillId="0" borderId="6" xfId="0" applyNumberFormat="1" applyFont="1" applyBorder="1" applyAlignment="1" applyProtection="1">
      <alignment horizontal="center"/>
    </xf>
    <xf numFmtId="180" fontId="4" fillId="0" borderId="12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 applyProtection="1">
      <alignment horizontal="center"/>
    </xf>
    <xf numFmtId="2" fontId="4" fillId="0" borderId="3" xfId="0" applyNumberFormat="1" applyFont="1" applyFill="1" applyBorder="1" applyAlignment="1" applyProtection="1">
      <alignment horizontal="center"/>
    </xf>
    <xf numFmtId="180" fontId="4" fillId="0" borderId="18" xfId="0" applyNumberFormat="1" applyFont="1" applyFill="1" applyBorder="1" applyAlignment="1" applyProtection="1">
      <alignment horizontal="center"/>
    </xf>
    <xf numFmtId="180" fontId="4" fillId="0" borderId="2" xfId="0" applyNumberFormat="1" applyFont="1" applyFill="1" applyBorder="1" applyAlignment="1" applyProtection="1">
      <alignment horizontal="center"/>
    </xf>
    <xf numFmtId="182" fontId="4" fillId="0" borderId="11" xfId="0" applyNumberFormat="1" applyFont="1" applyFill="1" applyBorder="1" applyAlignment="1" applyProtection="1">
      <alignment horizontal="center"/>
    </xf>
    <xf numFmtId="182" fontId="4" fillId="0" borderId="12" xfId="0" applyNumberFormat="1" applyFont="1" applyBorder="1" applyAlignment="1" applyProtection="1">
      <alignment horizontal="center"/>
    </xf>
    <xf numFmtId="182" fontId="4" fillId="0" borderId="18" xfId="0" applyNumberFormat="1" applyFont="1" applyBorder="1" applyAlignment="1" applyProtection="1">
      <alignment horizontal="center"/>
    </xf>
    <xf numFmtId="182" fontId="4" fillId="0" borderId="17" xfId="0" applyNumberFormat="1" applyFont="1" applyBorder="1" applyAlignment="1" applyProtection="1">
      <alignment horizontal="center"/>
    </xf>
    <xf numFmtId="177" fontId="6" fillId="0" borderId="10" xfId="0" applyNumberFormat="1" applyFont="1" applyBorder="1" applyAlignment="1" applyProtection="1">
      <alignment horizontal="center"/>
    </xf>
    <xf numFmtId="180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 applyProtection="1">
      <alignment horizontal="center"/>
    </xf>
    <xf numFmtId="180" fontId="4" fillId="0" borderId="15" xfId="0" applyNumberFormat="1" applyFont="1" applyFill="1" applyBorder="1" applyAlignment="1" applyProtection="1">
      <alignment horizontal="center"/>
    </xf>
    <xf numFmtId="180" fontId="4" fillId="0" borderId="21" xfId="0" applyNumberFormat="1" applyFont="1" applyFill="1" applyBorder="1" applyAlignment="1" applyProtection="1">
      <alignment horizontal="center"/>
    </xf>
    <xf numFmtId="182" fontId="4" fillId="0" borderId="16" xfId="0" applyNumberFormat="1" applyFont="1" applyFill="1" applyBorder="1" applyAlignment="1" applyProtection="1">
      <alignment horizontal="center"/>
    </xf>
    <xf numFmtId="182" fontId="4" fillId="0" borderId="14" xfId="0" applyNumberFormat="1" applyFont="1" applyBorder="1" applyAlignment="1" applyProtection="1">
      <alignment horizontal="center"/>
    </xf>
    <xf numFmtId="182" fontId="4" fillId="0" borderId="13" xfId="0" applyNumberFormat="1" applyFont="1" applyBorder="1" applyAlignment="1" applyProtection="1">
      <alignment horizontal="center"/>
    </xf>
    <xf numFmtId="182" fontId="4" fillId="0" borderId="4" xfId="0" applyNumberFormat="1" applyFont="1" applyBorder="1" applyAlignment="1" applyProtection="1">
      <alignment horizontal="center"/>
    </xf>
    <xf numFmtId="177" fontId="6" fillId="0" borderId="4" xfId="0" applyNumberFormat="1" applyFont="1" applyBorder="1" applyAlignment="1" applyProtection="1">
      <alignment horizontal="center"/>
    </xf>
    <xf numFmtId="4" fontId="8" fillId="0" borderId="11" xfId="0" applyNumberFormat="1" applyFont="1" applyFill="1" applyBorder="1" applyAlignment="1" applyProtection="1">
      <alignment horizontal="center"/>
      <protection locked="0"/>
    </xf>
    <xf numFmtId="178" fontId="8" fillId="0" borderId="1" xfId="0" applyNumberFormat="1" applyFont="1" applyBorder="1" applyAlignment="1">
      <alignment horizontal="center"/>
    </xf>
    <xf numFmtId="178" fontId="8" fillId="0" borderId="0" xfId="0" applyNumberFormat="1" applyFont="1" applyBorder="1" applyAlignment="1" applyProtection="1">
      <alignment horizontal="center"/>
      <protection locked="0"/>
    </xf>
    <xf numFmtId="178" fontId="8" fillId="0" borderId="10" xfId="0" applyNumberFormat="1" applyFont="1" applyBorder="1" applyAlignment="1" applyProtection="1">
      <alignment horizontal="center"/>
      <protection locked="0"/>
    </xf>
    <xf numFmtId="15" fontId="4" fillId="0" borderId="10" xfId="0" applyNumberFormat="1" applyFont="1" applyBorder="1"/>
    <xf numFmtId="181" fontId="8" fillId="0" borderId="12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180" fontId="8" fillId="0" borderId="0" xfId="0" applyNumberFormat="1" applyFont="1" applyFill="1" applyBorder="1" applyAlignment="1" applyProtection="1">
      <alignment horizontal="center"/>
      <protection locked="0"/>
    </xf>
    <xf numFmtId="179" fontId="8" fillId="0" borderId="11" xfId="0" applyNumberFormat="1" applyFont="1" applyFill="1" applyBorder="1" applyAlignment="1">
      <alignment horizontal="center"/>
    </xf>
    <xf numFmtId="180" fontId="8" fillId="0" borderId="15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4" fontId="4" fillId="0" borderId="7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>
      <alignment horizontal="center"/>
    </xf>
    <xf numFmtId="177" fontId="4" fillId="0" borderId="6" xfId="0" applyNumberFormat="1" applyFont="1" applyBorder="1"/>
    <xf numFmtId="177" fontId="4" fillId="0" borderId="4" xfId="0" applyNumberFormat="1" applyFont="1" applyBorder="1"/>
    <xf numFmtId="177" fontId="6" fillId="0" borderId="0" xfId="0" applyNumberFormat="1" applyFont="1" applyBorder="1"/>
    <xf numFmtId="178" fontId="2" fillId="0" borderId="19" xfId="0" applyNumberFormat="1" applyFont="1" applyBorder="1" applyAlignment="1" applyProtection="1">
      <alignment horizontal="right"/>
    </xf>
    <xf numFmtId="177" fontId="1" fillId="0" borderId="24" xfId="0" applyNumberFormat="1" applyFont="1" applyBorder="1" applyAlignment="1" applyProtection="1">
      <alignment horizontal="center"/>
    </xf>
    <xf numFmtId="178" fontId="2" fillId="0" borderId="12" xfId="0" applyNumberFormat="1" applyFont="1" applyBorder="1" applyAlignment="1" applyProtection="1">
      <alignment horizontal="right"/>
    </xf>
    <xf numFmtId="177" fontId="1" fillId="0" borderId="17" xfId="0" applyNumberFormat="1" applyFont="1" applyBorder="1" applyAlignment="1" applyProtection="1">
      <alignment horizontal="center"/>
    </xf>
    <xf numFmtId="178" fontId="2" fillId="0" borderId="14" xfId="0" applyNumberFormat="1" applyFont="1" applyBorder="1" applyAlignment="1" applyProtection="1">
      <alignment horizontal="right"/>
    </xf>
    <xf numFmtId="177" fontId="1" fillId="0" borderId="21" xfId="0" applyNumberFormat="1" applyFont="1" applyBorder="1" applyAlignment="1" applyProtection="1">
      <alignment horizontal="center"/>
    </xf>
    <xf numFmtId="178" fontId="8" fillId="0" borderId="1" xfId="0" applyNumberFormat="1" applyFont="1" applyBorder="1" applyAlignment="1">
      <alignment horizontal="right"/>
    </xf>
    <xf numFmtId="14" fontId="2" fillId="0" borderId="17" xfId="0" applyNumberFormat="1" applyFont="1" applyBorder="1"/>
    <xf numFmtId="4" fontId="2" fillId="0" borderId="26" xfId="0" applyNumberFormat="1" applyFont="1" applyBorder="1" applyAlignment="1" applyProtection="1">
      <alignment horizontal="center"/>
      <protection locked="0"/>
    </xf>
    <xf numFmtId="177" fontId="2" fillId="0" borderId="27" xfId="0" applyNumberFormat="1" applyFont="1" applyBorder="1"/>
    <xf numFmtId="4" fontId="6" fillId="0" borderId="28" xfId="0" applyNumberFormat="1" applyFont="1" applyBorder="1" applyAlignment="1" applyProtection="1">
      <alignment horizontal="center"/>
      <protection locked="0"/>
    </xf>
    <xf numFmtId="177" fontId="2" fillId="0" borderId="29" xfId="0" applyNumberFormat="1" applyFont="1" applyBorder="1"/>
    <xf numFmtId="4" fontId="2" fillId="0" borderId="1" xfId="0" applyNumberFormat="1" applyFont="1" applyBorder="1" applyProtection="1">
      <protection locked="0"/>
    </xf>
    <xf numFmtId="183" fontId="1" fillId="0" borderId="10" xfId="0" applyNumberFormat="1" applyFont="1" applyBorder="1"/>
    <xf numFmtId="0" fontId="6" fillId="0" borderId="0" xfId="0" applyFont="1"/>
    <xf numFmtId="0" fontId="9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0" fontId="10" fillId="0" borderId="33" xfId="0" applyFont="1" applyBorder="1" applyAlignment="1">
      <alignment horizontal="centerContinuous"/>
    </xf>
    <xf numFmtId="178" fontId="9" fillId="0" borderId="34" xfId="0" applyNumberFormat="1" applyFont="1" applyBorder="1" applyAlignment="1">
      <alignment horizontal="centerContinuous"/>
    </xf>
    <xf numFmtId="0" fontId="9" fillId="0" borderId="34" xfId="0" applyFont="1" applyBorder="1" applyAlignment="1">
      <alignment horizontal="centerContinuous"/>
    </xf>
    <xf numFmtId="178" fontId="10" fillId="0" borderId="34" xfId="0" applyNumberFormat="1" applyFont="1" applyBorder="1" applyAlignment="1">
      <alignment horizontal="centerContinuous"/>
    </xf>
    <xf numFmtId="184" fontId="10" fillId="0" borderId="34" xfId="0" applyNumberFormat="1" applyFont="1" applyBorder="1" applyAlignment="1">
      <alignment horizontal="centerContinuous"/>
    </xf>
    <xf numFmtId="185" fontId="10" fillId="0" borderId="34" xfId="0" applyNumberFormat="1" applyFont="1" applyBorder="1" applyAlignment="1">
      <alignment horizontal="centerContinuous"/>
    </xf>
    <xf numFmtId="186" fontId="10" fillId="0" borderId="34" xfId="0" applyNumberFormat="1" applyFont="1" applyBorder="1" applyAlignment="1">
      <alignment horizontal="centerContinuous"/>
    </xf>
    <xf numFmtId="0" fontId="9" fillId="0" borderId="35" xfId="0" applyFont="1" applyBorder="1" applyAlignment="1">
      <alignment horizontal="centerContinuous"/>
    </xf>
    <xf numFmtId="184" fontId="4" fillId="0" borderId="0" xfId="0" applyNumberFormat="1" applyFont="1" applyAlignment="1">
      <alignment horizontal="left"/>
    </xf>
    <xf numFmtId="0" fontId="11" fillId="0" borderId="0" xfId="0" applyFont="1"/>
    <xf numFmtId="180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6" fontId="4" fillId="0" borderId="0" xfId="0" applyNumberFormat="1" applyFont="1" applyAlignment="1">
      <alignment horizontal="right"/>
    </xf>
    <xf numFmtId="0" fontId="4" fillId="0" borderId="0" xfId="0" applyFont="1"/>
    <xf numFmtId="2" fontId="4" fillId="0" borderId="0" xfId="0" applyNumberFormat="1" applyFont="1" applyAlignment="1">
      <alignment horizontal="right"/>
    </xf>
    <xf numFmtId="187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2" fontId="4" fillId="0" borderId="36" xfId="0" applyNumberFormat="1" applyFont="1" applyBorder="1" applyAlignment="1">
      <alignment horizontal="right"/>
    </xf>
    <xf numFmtId="0" fontId="4" fillId="0" borderId="37" xfId="0" applyFont="1" applyBorder="1"/>
    <xf numFmtId="0" fontId="4" fillId="0" borderId="29" xfId="0" applyFont="1" applyBorder="1"/>
    <xf numFmtId="0" fontId="4" fillId="0" borderId="38" xfId="0" applyFont="1" applyBorder="1"/>
    <xf numFmtId="2" fontId="4" fillId="0" borderId="39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left"/>
    </xf>
    <xf numFmtId="0" fontId="6" fillId="0" borderId="0" xfId="0" applyFont="1" applyBorder="1"/>
    <xf numFmtId="2" fontId="4" fillId="0" borderId="4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4" fillId="0" borderId="24" xfId="0" applyFont="1" applyBorder="1"/>
    <xf numFmtId="2" fontId="4" fillId="0" borderId="26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0" fontId="4" fillId="0" borderId="27" xfId="0" applyFont="1" applyBorder="1"/>
    <xf numFmtId="4" fontId="4" fillId="0" borderId="25" xfId="0" applyNumberFormat="1" applyFont="1" applyBorder="1"/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/>
    <xf numFmtId="188" fontId="4" fillId="0" borderId="0" xfId="0" applyNumberFormat="1" applyFont="1" applyAlignment="1">
      <alignment horizontal="center"/>
    </xf>
    <xf numFmtId="189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Border="1"/>
    <xf numFmtId="189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 applyBorder="1"/>
    <xf numFmtId="0" fontId="0" fillId="2" borderId="0" xfId="0" applyFill="1" applyBorder="1"/>
    <xf numFmtId="0" fontId="9" fillId="2" borderId="30" xfId="0" applyFont="1" applyFill="1" applyBorder="1" applyAlignment="1">
      <alignment horizontal="centerContinuous"/>
    </xf>
    <xf numFmtId="0" fontId="9" fillId="2" borderId="31" xfId="0" applyFont="1" applyFill="1" applyBorder="1" applyAlignment="1">
      <alignment horizontal="centerContinuous"/>
    </xf>
    <xf numFmtId="0" fontId="9" fillId="2" borderId="32" xfId="0" applyFont="1" applyFill="1" applyBorder="1" applyAlignment="1">
      <alignment horizontal="centerContinuous"/>
    </xf>
    <xf numFmtId="0" fontId="10" fillId="2" borderId="33" xfId="0" applyFont="1" applyFill="1" applyBorder="1" applyAlignment="1">
      <alignment horizontal="centerContinuous"/>
    </xf>
    <xf numFmtId="178" fontId="9" fillId="2" borderId="34" xfId="0" applyNumberFormat="1" applyFont="1" applyFill="1" applyBorder="1" applyAlignment="1">
      <alignment horizontal="centerContinuous"/>
    </xf>
    <xf numFmtId="0" fontId="9" fillId="2" borderId="34" xfId="0" applyFont="1" applyFill="1" applyBorder="1" applyAlignment="1">
      <alignment horizontal="centerContinuous"/>
    </xf>
    <xf numFmtId="178" fontId="10" fillId="2" borderId="34" xfId="0" applyNumberFormat="1" applyFont="1" applyFill="1" applyBorder="1" applyAlignment="1">
      <alignment horizontal="centerContinuous"/>
    </xf>
    <xf numFmtId="184" fontId="10" fillId="2" borderId="34" xfId="0" applyNumberFormat="1" applyFont="1" applyFill="1" applyBorder="1" applyAlignment="1">
      <alignment horizontal="centerContinuous"/>
    </xf>
    <xf numFmtId="185" fontId="10" fillId="2" borderId="34" xfId="0" applyNumberFormat="1" applyFont="1" applyFill="1" applyBorder="1" applyAlignment="1">
      <alignment horizontal="centerContinuous"/>
    </xf>
    <xf numFmtId="186" fontId="10" fillId="2" borderId="34" xfId="0" applyNumberFormat="1" applyFont="1" applyFill="1" applyBorder="1" applyAlignment="1">
      <alignment horizontal="centerContinuous"/>
    </xf>
    <xf numFmtId="0" fontId="9" fillId="2" borderId="35" xfId="0" applyFont="1" applyFill="1" applyBorder="1" applyAlignment="1">
      <alignment horizontal="centerContinuous"/>
    </xf>
    <xf numFmtId="0" fontId="2" fillId="2" borderId="0" xfId="0" applyFont="1" applyFill="1" applyBorder="1"/>
    <xf numFmtId="184" fontId="2" fillId="2" borderId="0" xfId="0" applyNumberFormat="1" applyFont="1" applyFill="1" applyBorder="1" applyAlignment="1">
      <alignment horizontal="left"/>
    </xf>
    <xf numFmtId="180" fontId="2" fillId="2" borderId="43" xfId="0" applyNumberFormat="1" applyFont="1" applyFill="1" applyBorder="1" applyAlignment="1"/>
    <xf numFmtId="2" fontId="2" fillId="2" borderId="43" xfId="0" applyNumberFormat="1" applyFont="1" applyFill="1" applyBorder="1" applyAlignment="1"/>
    <xf numFmtId="187" fontId="2" fillId="2" borderId="43" xfId="0" applyNumberFormat="1" applyFont="1" applyFill="1" applyBorder="1" applyAlignment="1"/>
    <xf numFmtId="0" fontId="2" fillId="2" borderId="43" xfId="0" applyFont="1" applyFill="1" applyBorder="1" applyAlignment="1"/>
    <xf numFmtId="0" fontId="6" fillId="2" borderId="43" xfId="0" applyFont="1" applyFill="1" applyBorder="1" applyAlignment="1"/>
    <xf numFmtId="0" fontId="13" fillId="2" borderId="43" xfId="0" applyFont="1" applyFill="1" applyBorder="1" applyAlignment="1"/>
    <xf numFmtId="4" fontId="2" fillId="2" borderId="41" xfId="0" applyNumberFormat="1" applyFont="1" applyFill="1" applyBorder="1" applyAlignment="1">
      <alignment horizontal="right"/>
    </xf>
    <xf numFmtId="0" fontId="2" fillId="2" borderId="41" xfId="0" applyFont="1" applyFill="1" applyBorder="1"/>
    <xf numFmtId="4" fontId="2" fillId="2" borderId="25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88" fontId="4" fillId="2" borderId="0" xfId="0" applyNumberFormat="1" applyFont="1" applyFill="1" applyBorder="1" applyAlignment="1">
      <alignment horizontal="center"/>
    </xf>
    <xf numFmtId="189" fontId="6" fillId="2" borderId="0" xfId="0" applyNumberFormat="1" applyFont="1" applyFill="1" applyBorder="1" applyAlignment="1">
      <alignment horizontal="center"/>
    </xf>
    <xf numFmtId="17" fontId="6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14" fillId="2" borderId="0" xfId="0" applyFont="1" applyFill="1" applyBorder="1"/>
    <xf numFmtId="0" fontId="6" fillId="2" borderId="0" xfId="0" applyFont="1" applyFill="1" applyBorder="1" applyAlignment="1"/>
    <xf numFmtId="189" fontId="2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/>
    <xf numFmtId="2" fontId="8" fillId="0" borderId="14" xfId="0" applyNumberFormat="1" applyFont="1" applyFill="1" applyBorder="1" applyAlignment="1" applyProtection="1">
      <alignment horizontal="center"/>
      <protection locked="0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6" fillId="0" borderId="45" xfId="0" applyNumberFormat="1" applyFont="1" applyFill="1" applyBorder="1" applyAlignment="1" applyProtection="1">
      <alignment horizontal="center"/>
      <protection locked="0"/>
    </xf>
    <xf numFmtId="4" fontId="6" fillId="0" borderId="22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Alignment="1" applyProtection="1">
      <alignment horizontal="center"/>
      <protection locked="0"/>
    </xf>
    <xf numFmtId="4" fontId="6" fillId="0" borderId="44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4" fontId="6" fillId="0" borderId="44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177" fontId="1" fillId="0" borderId="4" xfId="0" applyNumberFormat="1" applyFont="1" applyBorder="1" applyAlignment="1"/>
    <xf numFmtId="0" fontId="0" fillId="0" borderId="44" xfId="0" applyBorder="1" applyAlignment="1"/>
  </cellXfs>
  <cellStyles count="1"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 activeCell="H46" sqref="H46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>
      <c r="B3" s="6" t="s">
        <v>19</v>
      </c>
    </row>
    <row r="4" spans="1:25">
      <c r="B4" s="61" t="s">
        <v>32</v>
      </c>
    </row>
    <row r="6" spans="1:25" ht="13.5" thickBot="1">
      <c r="B6" s="1">
        <v>44075</v>
      </c>
    </row>
    <row r="7" spans="1:25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>
      <c r="B9" s="47">
        <v>44075</v>
      </c>
      <c r="C9" s="46">
        <v>6788.5</v>
      </c>
      <c r="D9" s="45">
        <v>6788.5</v>
      </c>
      <c r="E9" s="44">
        <f t="shared" ref="E9:E30" si="0">AVERAGE(C9:D9)</f>
        <v>6788.5</v>
      </c>
      <c r="F9" s="46">
        <v>6768</v>
      </c>
      <c r="G9" s="45">
        <v>6768</v>
      </c>
      <c r="H9" s="44">
        <f t="shared" ref="H9:H30" si="1">AVERAGE(F9:G9)</f>
        <v>6768</v>
      </c>
      <c r="I9" s="46">
        <v>6752.5</v>
      </c>
      <c r="J9" s="45">
        <v>6752.5</v>
      </c>
      <c r="K9" s="44">
        <f t="shared" ref="K9:K30" si="2">AVERAGE(I9:J9)</f>
        <v>6752.5</v>
      </c>
      <c r="L9" s="46">
        <v>6752.5</v>
      </c>
      <c r="M9" s="45">
        <v>6752.5</v>
      </c>
      <c r="N9" s="44">
        <f t="shared" ref="N9:N30" si="3">AVERAGE(L9:M9)</f>
        <v>6752.5</v>
      </c>
      <c r="O9" s="46">
        <v>6767.5</v>
      </c>
      <c r="P9" s="45">
        <v>6767.5</v>
      </c>
      <c r="Q9" s="44">
        <f t="shared" ref="Q9:Q30" si="4">AVERAGE(O9:P9)</f>
        <v>6767.5</v>
      </c>
      <c r="R9" s="52">
        <v>6788.5</v>
      </c>
      <c r="S9" s="51">
        <v>1.3472</v>
      </c>
      <c r="T9" s="53">
        <v>1.1988000000000001</v>
      </c>
      <c r="U9" s="50">
        <v>105.89</v>
      </c>
      <c r="V9" s="43">
        <v>5038.97</v>
      </c>
      <c r="W9" s="43">
        <v>5021.5200000000004</v>
      </c>
      <c r="X9" s="49">
        <f t="shared" ref="X9:X30" si="5">R9/T9</f>
        <v>5662.7460794127455</v>
      </c>
      <c r="Y9" s="48">
        <v>1.3478000000000001</v>
      </c>
    </row>
    <row r="10" spans="1:25">
      <c r="B10" s="47">
        <v>44076</v>
      </c>
      <c r="C10" s="46">
        <v>6719</v>
      </c>
      <c r="D10" s="45">
        <v>6719</v>
      </c>
      <c r="E10" s="44">
        <f t="shared" si="0"/>
        <v>6719</v>
      </c>
      <c r="F10" s="46">
        <v>6705</v>
      </c>
      <c r="G10" s="45">
        <v>6705</v>
      </c>
      <c r="H10" s="44">
        <f t="shared" si="1"/>
        <v>6705</v>
      </c>
      <c r="I10" s="46">
        <v>6693</v>
      </c>
      <c r="J10" s="45">
        <v>6693</v>
      </c>
      <c r="K10" s="44">
        <f t="shared" si="2"/>
        <v>6693</v>
      </c>
      <c r="L10" s="46">
        <v>6693</v>
      </c>
      <c r="M10" s="45">
        <v>6693</v>
      </c>
      <c r="N10" s="44">
        <f t="shared" si="3"/>
        <v>6693</v>
      </c>
      <c r="O10" s="46">
        <v>6708</v>
      </c>
      <c r="P10" s="45">
        <v>6708</v>
      </c>
      <c r="Q10" s="44">
        <f t="shared" si="4"/>
        <v>6708</v>
      </c>
      <c r="R10" s="52">
        <v>6719</v>
      </c>
      <c r="S10" s="51">
        <v>1.3342000000000001</v>
      </c>
      <c r="T10" s="51">
        <v>1.1856</v>
      </c>
      <c r="U10" s="50">
        <v>106.28</v>
      </c>
      <c r="V10" s="43">
        <v>5035.9799999999996</v>
      </c>
      <c r="W10" s="43">
        <v>5023.22</v>
      </c>
      <c r="X10" s="49">
        <f t="shared" si="5"/>
        <v>5667.1727395411608</v>
      </c>
      <c r="Y10" s="48">
        <v>1.3348</v>
      </c>
    </row>
    <row r="11" spans="1:25">
      <c r="B11" s="47">
        <v>44077</v>
      </c>
      <c r="C11" s="46">
        <v>6613</v>
      </c>
      <c r="D11" s="45">
        <v>6613</v>
      </c>
      <c r="E11" s="44">
        <f t="shared" si="0"/>
        <v>6613</v>
      </c>
      <c r="F11" s="46">
        <v>6604</v>
      </c>
      <c r="G11" s="45">
        <v>6604</v>
      </c>
      <c r="H11" s="44">
        <f t="shared" si="1"/>
        <v>6604</v>
      </c>
      <c r="I11" s="46">
        <v>6599.5</v>
      </c>
      <c r="J11" s="45">
        <v>6599.5</v>
      </c>
      <c r="K11" s="44">
        <f t="shared" si="2"/>
        <v>6599.5</v>
      </c>
      <c r="L11" s="46">
        <v>6599.5</v>
      </c>
      <c r="M11" s="45">
        <v>6599.5</v>
      </c>
      <c r="N11" s="44">
        <f t="shared" si="3"/>
        <v>6599.5</v>
      </c>
      <c r="O11" s="46">
        <v>6614.5</v>
      </c>
      <c r="P11" s="45">
        <v>6614.5</v>
      </c>
      <c r="Q11" s="44">
        <f t="shared" si="4"/>
        <v>6614.5</v>
      </c>
      <c r="R11" s="52">
        <v>6613</v>
      </c>
      <c r="S11" s="51">
        <v>1.3257000000000001</v>
      </c>
      <c r="T11" s="51">
        <v>1.1814</v>
      </c>
      <c r="U11" s="50">
        <v>106.46</v>
      </c>
      <c r="V11" s="43">
        <v>4988.3100000000004</v>
      </c>
      <c r="W11" s="43">
        <v>4979.2700000000004</v>
      </c>
      <c r="X11" s="49">
        <f t="shared" si="5"/>
        <v>5597.5960724564075</v>
      </c>
      <c r="Y11" s="48">
        <v>1.3263</v>
      </c>
    </row>
    <row r="12" spans="1:25">
      <c r="B12" s="47">
        <v>44078</v>
      </c>
      <c r="C12" s="46">
        <v>6678</v>
      </c>
      <c r="D12" s="45">
        <v>6678</v>
      </c>
      <c r="E12" s="44">
        <f t="shared" si="0"/>
        <v>6678</v>
      </c>
      <c r="F12" s="46">
        <v>6655</v>
      </c>
      <c r="G12" s="45">
        <v>6655</v>
      </c>
      <c r="H12" s="44">
        <f t="shared" si="1"/>
        <v>6655</v>
      </c>
      <c r="I12" s="46">
        <v>6644</v>
      </c>
      <c r="J12" s="45">
        <v>6644</v>
      </c>
      <c r="K12" s="44">
        <f t="shared" si="2"/>
        <v>6644</v>
      </c>
      <c r="L12" s="46">
        <v>6644</v>
      </c>
      <c r="M12" s="45">
        <v>6644</v>
      </c>
      <c r="N12" s="44">
        <f t="shared" si="3"/>
        <v>6644</v>
      </c>
      <c r="O12" s="46">
        <v>6664</v>
      </c>
      <c r="P12" s="45">
        <v>6664</v>
      </c>
      <c r="Q12" s="44">
        <f t="shared" si="4"/>
        <v>6664</v>
      </c>
      <c r="R12" s="52">
        <v>6678</v>
      </c>
      <c r="S12" s="51">
        <v>1.3261000000000001</v>
      </c>
      <c r="T12" s="51">
        <v>1.1843999999999999</v>
      </c>
      <c r="U12" s="50">
        <v>106.2</v>
      </c>
      <c r="V12" s="43">
        <v>5035.82</v>
      </c>
      <c r="W12" s="43">
        <v>5016.21</v>
      </c>
      <c r="X12" s="49">
        <f t="shared" si="5"/>
        <v>5638.2978723404258</v>
      </c>
      <c r="Y12" s="48">
        <v>1.3267</v>
      </c>
    </row>
    <row r="13" spans="1:25">
      <c r="B13" s="47">
        <v>44081</v>
      </c>
      <c r="C13" s="46">
        <v>6790.5</v>
      </c>
      <c r="D13" s="45">
        <v>6790.5</v>
      </c>
      <c r="E13" s="44">
        <f t="shared" si="0"/>
        <v>6790.5</v>
      </c>
      <c r="F13" s="46">
        <v>6772</v>
      </c>
      <c r="G13" s="45">
        <v>6772</v>
      </c>
      <c r="H13" s="44">
        <f t="shared" si="1"/>
        <v>6772</v>
      </c>
      <c r="I13" s="46">
        <v>6755</v>
      </c>
      <c r="J13" s="45">
        <v>6755</v>
      </c>
      <c r="K13" s="44">
        <f t="shared" si="2"/>
        <v>6755</v>
      </c>
      <c r="L13" s="46">
        <v>6740</v>
      </c>
      <c r="M13" s="45">
        <v>6740</v>
      </c>
      <c r="N13" s="44">
        <f t="shared" si="3"/>
        <v>6740</v>
      </c>
      <c r="O13" s="46">
        <v>6750</v>
      </c>
      <c r="P13" s="45">
        <v>6750</v>
      </c>
      <c r="Q13" s="44">
        <f t="shared" si="4"/>
        <v>6750</v>
      </c>
      <c r="R13" s="52">
        <v>6790.5</v>
      </c>
      <c r="S13" s="51">
        <v>1.3164</v>
      </c>
      <c r="T13" s="51">
        <v>1.1820999999999999</v>
      </c>
      <c r="U13" s="50">
        <v>106.25</v>
      </c>
      <c r="V13" s="43">
        <v>5158.3900000000003</v>
      </c>
      <c r="W13" s="43">
        <v>5141.99</v>
      </c>
      <c r="X13" s="49">
        <f t="shared" si="5"/>
        <v>5744.4378648168513</v>
      </c>
      <c r="Y13" s="48">
        <v>1.3169999999999999</v>
      </c>
    </row>
    <row r="14" spans="1:25">
      <c r="B14" s="47">
        <v>44082</v>
      </c>
      <c r="C14" s="46">
        <v>6767.5</v>
      </c>
      <c r="D14" s="45">
        <v>6767.5</v>
      </c>
      <c r="E14" s="44">
        <f t="shared" si="0"/>
        <v>6767.5</v>
      </c>
      <c r="F14" s="46">
        <v>6736</v>
      </c>
      <c r="G14" s="45">
        <v>6736</v>
      </c>
      <c r="H14" s="44">
        <f t="shared" si="1"/>
        <v>6736</v>
      </c>
      <c r="I14" s="46">
        <v>6710.5</v>
      </c>
      <c r="J14" s="45">
        <v>6710.5</v>
      </c>
      <c r="K14" s="44">
        <f t="shared" si="2"/>
        <v>6710.5</v>
      </c>
      <c r="L14" s="46">
        <v>6688.5</v>
      </c>
      <c r="M14" s="45">
        <v>6688.5</v>
      </c>
      <c r="N14" s="44">
        <f t="shared" si="3"/>
        <v>6688.5</v>
      </c>
      <c r="O14" s="46">
        <v>6698.5</v>
      </c>
      <c r="P14" s="45">
        <v>6698.5</v>
      </c>
      <c r="Q14" s="44">
        <f t="shared" si="4"/>
        <v>6698.5</v>
      </c>
      <c r="R14" s="52">
        <v>6767.5</v>
      </c>
      <c r="S14" s="51">
        <v>1.3037000000000001</v>
      </c>
      <c r="T14" s="51">
        <v>1.1795</v>
      </c>
      <c r="U14" s="50">
        <v>106.27</v>
      </c>
      <c r="V14" s="43">
        <v>5190.99</v>
      </c>
      <c r="W14" s="43">
        <v>5164.0600000000004</v>
      </c>
      <c r="X14" s="49">
        <f t="shared" si="5"/>
        <v>5737.6006782534969</v>
      </c>
      <c r="Y14" s="48">
        <v>1.3044</v>
      </c>
    </row>
    <row r="15" spans="1:25">
      <c r="B15" s="47">
        <v>44083</v>
      </c>
      <c r="C15" s="46">
        <v>6709</v>
      </c>
      <c r="D15" s="45">
        <v>6709</v>
      </c>
      <c r="E15" s="44">
        <f t="shared" si="0"/>
        <v>6709</v>
      </c>
      <c r="F15" s="46">
        <v>6681</v>
      </c>
      <c r="G15" s="45">
        <v>6681</v>
      </c>
      <c r="H15" s="44">
        <f t="shared" si="1"/>
        <v>6681</v>
      </c>
      <c r="I15" s="46">
        <v>6659.5</v>
      </c>
      <c r="J15" s="45">
        <v>6659.5</v>
      </c>
      <c r="K15" s="44">
        <f t="shared" si="2"/>
        <v>6659.5</v>
      </c>
      <c r="L15" s="46">
        <v>6644.5</v>
      </c>
      <c r="M15" s="45">
        <v>6644.5</v>
      </c>
      <c r="N15" s="44">
        <f t="shared" si="3"/>
        <v>6644.5</v>
      </c>
      <c r="O15" s="46">
        <v>6654.5</v>
      </c>
      <c r="P15" s="45">
        <v>6654.5</v>
      </c>
      <c r="Q15" s="44">
        <f t="shared" si="4"/>
        <v>6654.5</v>
      </c>
      <c r="R15" s="52">
        <v>6709</v>
      </c>
      <c r="S15" s="51">
        <v>1.2895000000000001</v>
      </c>
      <c r="T15" s="51">
        <v>1.1768000000000001</v>
      </c>
      <c r="U15" s="50">
        <v>106.18</v>
      </c>
      <c r="V15" s="43">
        <v>5202.79</v>
      </c>
      <c r="W15" s="43">
        <v>5178.67</v>
      </c>
      <c r="X15" s="49">
        <f t="shared" si="5"/>
        <v>5701.05370496261</v>
      </c>
      <c r="Y15" s="48">
        <v>1.2901</v>
      </c>
    </row>
    <row r="16" spans="1:25">
      <c r="B16" s="47">
        <v>44084</v>
      </c>
      <c r="C16" s="46">
        <v>6710.5</v>
      </c>
      <c r="D16" s="45">
        <v>6710.5</v>
      </c>
      <c r="E16" s="44">
        <f t="shared" si="0"/>
        <v>6710.5</v>
      </c>
      <c r="F16" s="46">
        <v>6684.5</v>
      </c>
      <c r="G16" s="45">
        <v>6684.5</v>
      </c>
      <c r="H16" s="44">
        <f t="shared" si="1"/>
        <v>6684.5</v>
      </c>
      <c r="I16" s="46">
        <v>6666.5</v>
      </c>
      <c r="J16" s="45">
        <v>6666.5</v>
      </c>
      <c r="K16" s="44">
        <f t="shared" si="2"/>
        <v>6666.5</v>
      </c>
      <c r="L16" s="46">
        <v>6656.5</v>
      </c>
      <c r="M16" s="45">
        <v>6656.5</v>
      </c>
      <c r="N16" s="44">
        <f t="shared" si="3"/>
        <v>6656.5</v>
      </c>
      <c r="O16" s="46">
        <v>6666.5</v>
      </c>
      <c r="P16" s="45">
        <v>6666.5</v>
      </c>
      <c r="Q16" s="44">
        <f t="shared" si="4"/>
        <v>6666.5</v>
      </c>
      <c r="R16" s="52">
        <v>6710.5</v>
      </c>
      <c r="S16" s="51">
        <v>1.2965</v>
      </c>
      <c r="T16" s="51">
        <v>1.1847000000000001</v>
      </c>
      <c r="U16" s="50">
        <v>106.12</v>
      </c>
      <c r="V16" s="43">
        <v>5175.8599999999997</v>
      </c>
      <c r="W16" s="43">
        <v>5153.42</v>
      </c>
      <c r="X16" s="49">
        <f t="shared" si="5"/>
        <v>5664.3031991221405</v>
      </c>
      <c r="Y16" s="48">
        <v>1.2970999999999999</v>
      </c>
    </row>
    <row r="17" spans="2:25">
      <c r="B17" s="47">
        <v>44085</v>
      </c>
      <c r="C17" s="46">
        <v>6757.5</v>
      </c>
      <c r="D17" s="45">
        <v>6757.5</v>
      </c>
      <c r="E17" s="44">
        <f t="shared" si="0"/>
        <v>6757.5</v>
      </c>
      <c r="F17" s="46">
        <v>6729</v>
      </c>
      <c r="G17" s="45">
        <v>6729</v>
      </c>
      <c r="H17" s="44">
        <f t="shared" si="1"/>
        <v>6729</v>
      </c>
      <c r="I17" s="46">
        <v>6705.5</v>
      </c>
      <c r="J17" s="45">
        <v>6705.5</v>
      </c>
      <c r="K17" s="44">
        <f t="shared" si="2"/>
        <v>6705.5</v>
      </c>
      <c r="L17" s="46">
        <v>6688.5</v>
      </c>
      <c r="M17" s="45">
        <v>6688.5</v>
      </c>
      <c r="N17" s="44">
        <f t="shared" si="3"/>
        <v>6688.5</v>
      </c>
      <c r="O17" s="46">
        <v>6698.5</v>
      </c>
      <c r="P17" s="45">
        <v>6698.5</v>
      </c>
      <c r="Q17" s="44">
        <f t="shared" si="4"/>
        <v>6698.5</v>
      </c>
      <c r="R17" s="52">
        <v>6757.5</v>
      </c>
      <c r="S17" s="51">
        <v>1.2826</v>
      </c>
      <c r="T17" s="51">
        <v>1.1851</v>
      </c>
      <c r="U17" s="50">
        <v>106.17</v>
      </c>
      <c r="V17" s="43">
        <v>5268.6</v>
      </c>
      <c r="W17" s="43">
        <v>5243.92</v>
      </c>
      <c r="X17" s="49">
        <f t="shared" si="5"/>
        <v>5702.0504598768039</v>
      </c>
      <c r="Y17" s="48">
        <v>1.2831999999999999</v>
      </c>
    </row>
    <row r="18" spans="2:25">
      <c r="B18" s="47">
        <v>44088</v>
      </c>
      <c r="C18" s="46">
        <v>6788</v>
      </c>
      <c r="D18" s="45">
        <v>6788</v>
      </c>
      <c r="E18" s="44">
        <f t="shared" si="0"/>
        <v>6788</v>
      </c>
      <c r="F18" s="46">
        <v>6762</v>
      </c>
      <c r="G18" s="45">
        <v>6762</v>
      </c>
      <c r="H18" s="44">
        <f t="shared" si="1"/>
        <v>6762</v>
      </c>
      <c r="I18" s="46">
        <v>6741.5</v>
      </c>
      <c r="J18" s="45">
        <v>6741.5</v>
      </c>
      <c r="K18" s="44">
        <f t="shared" si="2"/>
        <v>6741.5</v>
      </c>
      <c r="L18" s="46">
        <v>6722.5</v>
      </c>
      <c r="M18" s="45">
        <v>6722.5</v>
      </c>
      <c r="N18" s="44">
        <f t="shared" si="3"/>
        <v>6722.5</v>
      </c>
      <c r="O18" s="46">
        <v>6732.5</v>
      </c>
      <c r="P18" s="45">
        <v>6732.5</v>
      </c>
      <c r="Q18" s="44">
        <f t="shared" si="4"/>
        <v>6732.5</v>
      </c>
      <c r="R18" s="52">
        <v>6788</v>
      </c>
      <c r="S18" s="51">
        <v>1.2876000000000001</v>
      </c>
      <c r="T18" s="51">
        <v>1.1867000000000001</v>
      </c>
      <c r="U18" s="50">
        <v>106.01</v>
      </c>
      <c r="V18" s="43">
        <v>5271.82</v>
      </c>
      <c r="W18" s="43">
        <v>5249.18</v>
      </c>
      <c r="X18" s="49">
        <f t="shared" si="5"/>
        <v>5720.0640431448546</v>
      </c>
      <c r="Y18" s="48">
        <v>1.2882</v>
      </c>
    </row>
    <row r="19" spans="2:25">
      <c r="B19" s="47">
        <v>44089</v>
      </c>
      <c r="C19" s="46">
        <v>6813.5</v>
      </c>
      <c r="D19" s="45">
        <v>6813.5</v>
      </c>
      <c r="E19" s="44">
        <f t="shared" si="0"/>
        <v>6813.5</v>
      </c>
      <c r="F19" s="46">
        <v>6800.5</v>
      </c>
      <c r="G19" s="45">
        <v>6800.5</v>
      </c>
      <c r="H19" s="44">
        <f t="shared" si="1"/>
        <v>6800.5</v>
      </c>
      <c r="I19" s="46">
        <v>6779.5</v>
      </c>
      <c r="J19" s="45">
        <v>6779.5</v>
      </c>
      <c r="K19" s="44">
        <f t="shared" si="2"/>
        <v>6779.5</v>
      </c>
      <c r="L19" s="46">
        <v>6761.5</v>
      </c>
      <c r="M19" s="45">
        <v>6761.5</v>
      </c>
      <c r="N19" s="44">
        <f t="shared" si="3"/>
        <v>6761.5</v>
      </c>
      <c r="O19" s="46">
        <v>6771.5</v>
      </c>
      <c r="P19" s="45">
        <v>6771.5</v>
      </c>
      <c r="Q19" s="44">
        <f t="shared" si="4"/>
        <v>6771.5</v>
      </c>
      <c r="R19" s="52">
        <v>6813.5</v>
      </c>
      <c r="S19" s="51">
        <v>1.2911999999999999</v>
      </c>
      <c r="T19" s="51">
        <v>1.1892</v>
      </c>
      <c r="U19" s="50">
        <v>105.54</v>
      </c>
      <c r="V19" s="43">
        <v>5276.87</v>
      </c>
      <c r="W19" s="43">
        <v>5264.36</v>
      </c>
      <c r="X19" s="49">
        <f t="shared" si="5"/>
        <v>5729.4820047090479</v>
      </c>
      <c r="Y19" s="48">
        <v>1.2918000000000001</v>
      </c>
    </row>
    <row r="20" spans="2:25">
      <c r="B20" s="47">
        <v>44090</v>
      </c>
      <c r="C20" s="46">
        <v>6776</v>
      </c>
      <c r="D20" s="45">
        <v>6776</v>
      </c>
      <c r="E20" s="44">
        <f t="shared" si="0"/>
        <v>6776</v>
      </c>
      <c r="F20" s="46">
        <v>6757</v>
      </c>
      <c r="G20" s="45">
        <v>6757</v>
      </c>
      <c r="H20" s="44">
        <f t="shared" si="1"/>
        <v>6757</v>
      </c>
      <c r="I20" s="46">
        <v>6735.5</v>
      </c>
      <c r="J20" s="45">
        <v>6735.5</v>
      </c>
      <c r="K20" s="44">
        <f t="shared" si="2"/>
        <v>6735.5</v>
      </c>
      <c r="L20" s="46">
        <v>6717.5</v>
      </c>
      <c r="M20" s="45">
        <v>6717.5</v>
      </c>
      <c r="N20" s="44">
        <f t="shared" si="3"/>
        <v>6717.5</v>
      </c>
      <c r="O20" s="46">
        <v>6727.5</v>
      </c>
      <c r="P20" s="45">
        <v>6727.5</v>
      </c>
      <c r="Q20" s="44">
        <f t="shared" si="4"/>
        <v>6727.5</v>
      </c>
      <c r="R20" s="52">
        <v>6776</v>
      </c>
      <c r="S20" s="51">
        <v>1.298</v>
      </c>
      <c r="T20" s="51">
        <v>1.1868000000000001</v>
      </c>
      <c r="U20" s="50">
        <v>105.09</v>
      </c>
      <c r="V20" s="43">
        <v>5220.34</v>
      </c>
      <c r="W20" s="43">
        <v>5203.3</v>
      </c>
      <c r="X20" s="49">
        <f t="shared" si="5"/>
        <v>5709.4708459723624</v>
      </c>
      <c r="Y20" s="48">
        <v>1.2986</v>
      </c>
    </row>
    <row r="21" spans="2:25">
      <c r="B21" s="47">
        <v>44091</v>
      </c>
      <c r="C21" s="46">
        <v>6761</v>
      </c>
      <c r="D21" s="45">
        <v>6761</v>
      </c>
      <c r="E21" s="44">
        <f t="shared" si="0"/>
        <v>6761</v>
      </c>
      <c r="F21" s="46">
        <v>6737.5</v>
      </c>
      <c r="G21" s="45">
        <v>6737.5</v>
      </c>
      <c r="H21" s="44">
        <f t="shared" si="1"/>
        <v>6737.5</v>
      </c>
      <c r="I21" s="46">
        <v>6714</v>
      </c>
      <c r="J21" s="45">
        <v>6714</v>
      </c>
      <c r="K21" s="44">
        <f t="shared" si="2"/>
        <v>6714</v>
      </c>
      <c r="L21" s="46">
        <v>6696</v>
      </c>
      <c r="M21" s="45">
        <v>6696</v>
      </c>
      <c r="N21" s="44">
        <f t="shared" si="3"/>
        <v>6696</v>
      </c>
      <c r="O21" s="46">
        <v>6706</v>
      </c>
      <c r="P21" s="45">
        <v>6706</v>
      </c>
      <c r="Q21" s="44">
        <f t="shared" si="4"/>
        <v>6706</v>
      </c>
      <c r="R21" s="52">
        <v>6761</v>
      </c>
      <c r="S21" s="51">
        <v>1.2904</v>
      </c>
      <c r="T21" s="51">
        <v>1.1806000000000001</v>
      </c>
      <c r="U21" s="50">
        <v>104.54</v>
      </c>
      <c r="V21" s="43">
        <v>5239.46</v>
      </c>
      <c r="W21" s="43">
        <v>5218.82</v>
      </c>
      <c r="X21" s="49">
        <f t="shared" si="5"/>
        <v>5726.7491106217176</v>
      </c>
      <c r="Y21" s="48">
        <v>1.2909999999999999</v>
      </c>
    </row>
    <row r="22" spans="2:25">
      <c r="B22" s="47">
        <v>44092</v>
      </c>
      <c r="C22" s="46">
        <v>6833.5</v>
      </c>
      <c r="D22" s="45">
        <v>6833.5</v>
      </c>
      <c r="E22" s="44">
        <f t="shared" si="0"/>
        <v>6833.5</v>
      </c>
      <c r="F22" s="46">
        <v>6801</v>
      </c>
      <c r="G22" s="45">
        <v>6801</v>
      </c>
      <c r="H22" s="44">
        <f t="shared" si="1"/>
        <v>6801</v>
      </c>
      <c r="I22" s="46">
        <v>6776.5</v>
      </c>
      <c r="J22" s="45">
        <v>6776.5</v>
      </c>
      <c r="K22" s="44">
        <f t="shared" si="2"/>
        <v>6776.5</v>
      </c>
      <c r="L22" s="46">
        <v>6756.5</v>
      </c>
      <c r="M22" s="45">
        <v>6756.5</v>
      </c>
      <c r="N22" s="44">
        <f t="shared" si="3"/>
        <v>6756.5</v>
      </c>
      <c r="O22" s="46">
        <v>6766.5</v>
      </c>
      <c r="P22" s="45">
        <v>6766.5</v>
      </c>
      <c r="Q22" s="44">
        <f t="shared" si="4"/>
        <v>6766.5</v>
      </c>
      <c r="R22" s="52">
        <v>6833.5</v>
      </c>
      <c r="S22" s="51">
        <v>1.2970999999999999</v>
      </c>
      <c r="T22" s="51">
        <v>1.1841999999999999</v>
      </c>
      <c r="U22" s="50">
        <v>104.38</v>
      </c>
      <c r="V22" s="43">
        <v>5268.29</v>
      </c>
      <c r="W22" s="43">
        <v>5240.8100000000004</v>
      </c>
      <c r="X22" s="49">
        <f t="shared" si="5"/>
        <v>5770.5624049991557</v>
      </c>
      <c r="Y22" s="48">
        <v>1.2977000000000001</v>
      </c>
    </row>
    <row r="23" spans="2:25">
      <c r="B23" s="47">
        <v>44095</v>
      </c>
      <c r="C23" s="46">
        <v>6837</v>
      </c>
      <c r="D23" s="45">
        <v>6837</v>
      </c>
      <c r="E23" s="44">
        <f t="shared" si="0"/>
        <v>6837</v>
      </c>
      <c r="F23" s="46">
        <v>6804.5</v>
      </c>
      <c r="G23" s="45">
        <v>6804.5</v>
      </c>
      <c r="H23" s="44">
        <f t="shared" si="1"/>
        <v>6804.5</v>
      </c>
      <c r="I23" s="46">
        <v>6778</v>
      </c>
      <c r="J23" s="45">
        <v>6778</v>
      </c>
      <c r="K23" s="44">
        <f t="shared" si="2"/>
        <v>6778</v>
      </c>
      <c r="L23" s="46">
        <v>6757</v>
      </c>
      <c r="M23" s="45">
        <v>6757</v>
      </c>
      <c r="N23" s="44">
        <f t="shared" si="3"/>
        <v>6757</v>
      </c>
      <c r="O23" s="46">
        <v>6767</v>
      </c>
      <c r="P23" s="45">
        <v>6767</v>
      </c>
      <c r="Q23" s="44">
        <f t="shared" si="4"/>
        <v>6767</v>
      </c>
      <c r="R23" s="52">
        <v>6837</v>
      </c>
      <c r="S23" s="51">
        <v>1.2867999999999999</v>
      </c>
      <c r="T23" s="51">
        <v>1.1796</v>
      </c>
      <c r="U23" s="50">
        <v>104.1</v>
      </c>
      <c r="V23" s="43">
        <v>5313.18</v>
      </c>
      <c r="W23" s="43">
        <v>5285.46</v>
      </c>
      <c r="X23" s="49">
        <f t="shared" si="5"/>
        <v>5796.0325534079348</v>
      </c>
      <c r="Y23" s="48">
        <v>1.2874000000000001</v>
      </c>
    </row>
    <row r="24" spans="2:25">
      <c r="B24" s="47">
        <v>44096</v>
      </c>
      <c r="C24" s="46">
        <v>6810</v>
      </c>
      <c r="D24" s="45">
        <v>6810</v>
      </c>
      <c r="E24" s="44">
        <f t="shared" si="0"/>
        <v>6810</v>
      </c>
      <c r="F24" s="46">
        <v>6784</v>
      </c>
      <c r="G24" s="45">
        <v>6784</v>
      </c>
      <c r="H24" s="44">
        <f t="shared" si="1"/>
        <v>6784</v>
      </c>
      <c r="I24" s="46">
        <v>6762.5</v>
      </c>
      <c r="J24" s="45">
        <v>6762.5</v>
      </c>
      <c r="K24" s="44">
        <f t="shared" si="2"/>
        <v>6762.5</v>
      </c>
      <c r="L24" s="46">
        <v>6741.5</v>
      </c>
      <c r="M24" s="45">
        <v>6741.5</v>
      </c>
      <c r="N24" s="44">
        <f t="shared" si="3"/>
        <v>6741.5</v>
      </c>
      <c r="O24" s="46">
        <v>6751.5</v>
      </c>
      <c r="P24" s="45">
        <v>6751.5</v>
      </c>
      <c r="Q24" s="44">
        <f t="shared" si="4"/>
        <v>6751.5</v>
      </c>
      <c r="R24" s="52">
        <v>6810</v>
      </c>
      <c r="S24" s="51">
        <v>1.2808999999999999</v>
      </c>
      <c r="T24" s="51">
        <v>1.1753</v>
      </c>
      <c r="U24" s="50">
        <v>104.52</v>
      </c>
      <c r="V24" s="43">
        <v>5316.57</v>
      </c>
      <c r="W24" s="43">
        <v>5294.21</v>
      </c>
      <c r="X24" s="49">
        <f t="shared" si="5"/>
        <v>5794.2652939674972</v>
      </c>
      <c r="Y24" s="48">
        <v>1.2814000000000001</v>
      </c>
    </row>
    <row r="25" spans="2:25">
      <c r="B25" s="47">
        <v>44097</v>
      </c>
      <c r="C25" s="46">
        <v>6725.5</v>
      </c>
      <c r="D25" s="45">
        <v>6725.5</v>
      </c>
      <c r="E25" s="44">
        <f t="shared" si="0"/>
        <v>6725.5</v>
      </c>
      <c r="F25" s="46">
        <v>6707</v>
      </c>
      <c r="G25" s="45">
        <v>6707</v>
      </c>
      <c r="H25" s="44">
        <f t="shared" si="1"/>
        <v>6707</v>
      </c>
      <c r="I25" s="46">
        <v>6694.5</v>
      </c>
      <c r="J25" s="45">
        <v>6694.5</v>
      </c>
      <c r="K25" s="44">
        <f t="shared" si="2"/>
        <v>6694.5</v>
      </c>
      <c r="L25" s="46">
        <v>6679.5</v>
      </c>
      <c r="M25" s="45">
        <v>6679.5</v>
      </c>
      <c r="N25" s="44">
        <f t="shared" si="3"/>
        <v>6679.5</v>
      </c>
      <c r="O25" s="46">
        <v>6689.5</v>
      </c>
      <c r="P25" s="45">
        <v>6689.5</v>
      </c>
      <c r="Q25" s="44">
        <f t="shared" si="4"/>
        <v>6689.5</v>
      </c>
      <c r="R25" s="52">
        <v>6725.5</v>
      </c>
      <c r="S25" s="51">
        <v>1.2725</v>
      </c>
      <c r="T25" s="51">
        <v>1.169</v>
      </c>
      <c r="U25" s="50">
        <v>105.13</v>
      </c>
      <c r="V25" s="43">
        <v>5285.27</v>
      </c>
      <c r="W25" s="43">
        <v>5268.24</v>
      </c>
      <c r="X25" s="49">
        <f t="shared" si="5"/>
        <v>5753.207869974337</v>
      </c>
      <c r="Y25" s="48">
        <v>1.2730999999999999</v>
      </c>
    </row>
    <row r="26" spans="2:25">
      <c r="B26" s="47">
        <v>44098</v>
      </c>
      <c r="C26" s="46">
        <v>6538.5</v>
      </c>
      <c r="D26" s="45">
        <v>6538.5</v>
      </c>
      <c r="E26" s="44">
        <f t="shared" si="0"/>
        <v>6538.5</v>
      </c>
      <c r="F26" s="46">
        <v>6534</v>
      </c>
      <c r="G26" s="45">
        <v>6534</v>
      </c>
      <c r="H26" s="44">
        <f t="shared" si="1"/>
        <v>6534</v>
      </c>
      <c r="I26" s="46">
        <v>6526</v>
      </c>
      <c r="J26" s="45">
        <v>6526</v>
      </c>
      <c r="K26" s="44">
        <f t="shared" si="2"/>
        <v>6526</v>
      </c>
      <c r="L26" s="46">
        <v>6516</v>
      </c>
      <c r="M26" s="45">
        <v>6516</v>
      </c>
      <c r="N26" s="44">
        <f t="shared" si="3"/>
        <v>6516</v>
      </c>
      <c r="O26" s="46">
        <v>6531</v>
      </c>
      <c r="P26" s="45">
        <v>6531</v>
      </c>
      <c r="Q26" s="44">
        <f t="shared" si="4"/>
        <v>6531</v>
      </c>
      <c r="R26" s="52">
        <v>6538.5</v>
      </c>
      <c r="S26" s="51">
        <v>1.2744</v>
      </c>
      <c r="T26" s="51">
        <v>1.1639999999999999</v>
      </c>
      <c r="U26" s="50">
        <v>105.43</v>
      </c>
      <c r="V26" s="43">
        <v>5130.6499999999996</v>
      </c>
      <c r="W26" s="43">
        <v>5125.1099999999997</v>
      </c>
      <c r="X26" s="49">
        <f t="shared" si="5"/>
        <v>5617.2680412371137</v>
      </c>
      <c r="Y26" s="48">
        <v>1.2748999999999999</v>
      </c>
    </row>
    <row r="27" spans="2:25">
      <c r="B27" s="47">
        <v>44099</v>
      </c>
      <c r="C27" s="46">
        <v>6529</v>
      </c>
      <c r="D27" s="45">
        <v>6529</v>
      </c>
      <c r="E27" s="44">
        <f t="shared" si="0"/>
        <v>6529</v>
      </c>
      <c r="F27" s="46">
        <v>6523</v>
      </c>
      <c r="G27" s="45">
        <v>6523</v>
      </c>
      <c r="H27" s="44">
        <f t="shared" si="1"/>
        <v>6523</v>
      </c>
      <c r="I27" s="46">
        <v>6519.5</v>
      </c>
      <c r="J27" s="45">
        <v>6519.5</v>
      </c>
      <c r="K27" s="44">
        <f t="shared" si="2"/>
        <v>6519.5</v>
      </c>
      <c r="L27" s="46">
        <v>6509.5</v>
      </c>
      <c r="M27" s="45">
        <v>6509.5</v>
      </c>
      <c r="N27" s="44">
        <f t="shared" si="3"/>
        <v>6509.5</v>
      </c>
      <c r="O27" s="46">
        <v>6519.5</v>
      </c>
      <c r="P27" s="45">
        <v>6519.5</v>
      </c>
      <c r="Q27" s="44">
        <f t="shared" si="4"/>
        <v>6519.5</v>
      </c>
      <c r="R27" s="52">
        <v>6529</v>
      </c>
      <c r="S27" s="51">
        <v>1.2741</v>
      </c>
      <c r="T27" s="51">
        <v>1.1631</v>
      </c>
      <c r="U27" s="50">
        <v>105.49</v>
      </c>
      <c r="V27" s="43">
        <v>5124.3999999999996</v>
      </c>
      <c r="W27" s="43">
        <v>5117.28</v>
      </c>
      <c r="X27" s="49">
        <f t="shared" si="5"/>
        <v>5613.4468231450437</v>
      </c>
      <c r="Y27" s="48">
        <v>1.2746999999999999</v>
      </c>
    </row>
    <row r="28" spans="2:25">
      <c r="B28" s="47">
        <v>44102</v>
      </c>
      <c r="C28" s="46">
        <v>6571.5</v>
      </c>
      <c r="D28" s="45">
        <v>6571.5</v>
      </c>
      <c r="E28" s="44">
        <f t="shared" si="0"/>
        <v>6571.5</v>
      </c>
      <c r="F28" s="46">
        <v>6584.5</v>
      </c>
      <c r="G28" s="45">
        <v>6584.5</v>
      </c>
      <c r="H28" s="44">
        <f t="shared" si="1"/>
        <v>6584.5</v>
      </c>
      <c r="I28" s="46">
        <v>6598.5</v>
      </c>
      <c r="J28" s="45">
        <v>6598.5</v>
      </c>
      <c r="K28" s="44">
        <f t="shared" si="2"/>
        <v>6598.5</v>
      </c>
      <c r="L28" s="46">
        <v>6603.5</v>
      </c>
      <c r="M28" s="45">
        <v>6603.5</v>
      </c>
      <c r="N28" s="44">
        <f t="shared" si="3"/>
        <v>6603.5</v>
      </c>
      <c r="O28" s="46">
        <v>6613.5</v>
      </c>
      <c r="P28" s="45">
        <v>6613.5</v>
      </c>
      <c r="Q28" s="44">
        <f t="shared" si="4"/>
        <v>6613.5</v>
      </c>
      <c r="R28" s="52">
        <v>6571.5</v>
      </c>
      <c r="S28" s="51">
        <v>1.2907</v>
      </c>
      <c r="T28" s="51">
        <v>1.1675</v>
      </c>
      <c r="U28" s="50">
        <v>105.39</v>
      </c>
      <c r="V28" s="43">
        <v>5091.42</v>
      </c>
      <c r="W28" s="43">
        <v>5099.12</v>
      </c>
      <c r="X28" s="49">
        <f t="shared" si="5"/>
        <v>5628.6937901498932</v>
      </c>
      <c r="Y28" s="48">
        <v>1.2912999999999999</v>
      </c>
    </row>
    <row r="29" spans="2:25">
      <c r="B29" s="47">
        <v>44103</v>
      </c>
      <c r="C29" s="46">
        <v>6546</v>
      </c>
      <c r="D29" s="45">
        <v>6546</v>
      </c>
      <c r="E29" s="44">
        <f t="shared" si="0"/>
        <v>6546</v>
      </c>
      <c r="F29" s="46">
        <v>6558</v>
      </c>
      <c r="G29" s="45">
        <v>6558</v>
      </c>
      <c r="H29" s="44">
        <f t="shared" si="1"/>
        <v>6558</v>
      </c>
      <c r="I29" s="46">
        <v>6578.5</v>
      </c>
      <c r="J29" s="45">
        <v>6578.5</v>
      </c>
      <c r="K29" s="44">
        <f t="shared" si="2"/>
        <v>6578.5</v>
      </c>
      <c r="L29" s="46">
        <v>6588.5</v>
      </c>
      <c r="M29" s="45">
        <v>6588.5</v>
      </c>
      <c r="N29" s="44">
        <f t="shared" si="3"/>
        <v>6588.5</v>
      </c>
      <c r="O29" s="46">
        <v>6608.5</v>
      </c>
      <c r="P29" s="45">
        <v>6608.5</v>
      </c>
      <c r="Q29" s="44">
        <f t="shared" si="4"/>
        <v>6608.5</v>
      </c>
      <c r="R29" s="52">
        <v>6546</v>
      </c>
      <c r="S29" s="51">
        <v>1.2863</v>
      </c>
      <c r="T29" s="51">
        <v>1.1708000000000001</v>
      </c>
      <c r="U29" s="50">
        <v>105.63</v>
      </c>
      <c r="V29" s="43">
        <v>5089.0200000000004</v>
      </c>
      <c r="W29" s="43">
        <v>5094.38</v>
      </c>
      <c r="X29" s="49">
        <f t="shared" si="5"/>
        <v>5591.0488554834301</v>
      </c>
      <c r="Y29" s="48">
        <v>1.2873000000000001</v>
      </c>
    </row>
    <row r="30" spans="2:25">
      <c r="B30" s="47">
        <v>44104</v>
      </c>
      <c r="C30" s="46">
        <v>6610</v>
      </c>
      <c r="D30" s="45">
        <v>6610</v>
      </c>
      <c r="E30" s="44">
        <f t="shared" si="0"/>
        <v>6610</v>
      </c>
      <c r="F30" s="46">
        <v>6612</v>
      </c>
      <c r="G30" s="45">
        <v>6612</v>
      </c>
      <c r="H30" s="44">
        <f t="shared" si="1"/>
        <v>6612</v>
      </c>
      <c r="I30" s="46">
        <v>6623.5</v>
      </c>
      <c r="J30" s="45">
        <v>6623.5</v>
      </c>
      <c r="K30" s="44">
        <f t="shared" si="2"/>
        <v>6623.5</v>
      </c>
      <c r="L30" s="46">
        <v>6631.5</v>
      </c>
      <c r="M30" s="45">
        <v>6631.5</v>
      </c>
      <c r="N30" s="44">
        <f t="shared" si="3"/>
        <v>6631.5</v>
      </c>
      <c r="O30" s="46">
        <v>6651.5</v>
      </c>
      <c r="P30" s="45">
        <v>6651.5</v>
      </c>
      <c r="Q30" s="44">
        <f t="shared" si="4"/>
        <v>6651.5</v>
      </c>
      <c r="R30" s="52">
        <v>6610</v>
      </c>
      <c r="S30" s="51">
        <v>1.2827</v>
      </c>
      <c r="T30" s="51">
        <v>1.1708000000000001</v>
      </c>
      <c r="U30" s="50">
        <v>105.72</v>
      </c>
      <c r="V30" s="43">
        <v>5153.1899999999996</v>
      </c>
      <c r="W30" s="43">
        <v>5151.1400000000003</v>
      </c>
      <c r="X30" s="49">
        <f t="shared" si="5"/>
        <v>5645.7123334472153</v>
      </c>
      <c r="Y30" s="48">
        <v>1.2836000000000001</v>
      </c>
    </row>
    <row r="31" spans="2:25" s="10" customFormat="1">
      <c r="B31" s="42" t="s">
        <v>11</v>
      </c>
      <c r="C31" s="41">
        <f>ROUND(AVERAGE(C9:C30),2)</f>
        <v>6712.41</v>
      </c>
      <c r="D31" s="40">
        <f>ROUND(AVERAGE(D9:D30),2)</f>
        <v>6712.41</v>
      </c>
      <c r="E31" s="39">
        <f>ROUND(AVERAGE(C31:D31),2)</f>
        <v>6712.41</v>
      </c>
      <c r="F31" s="41">
        <f>ROUND(AVERAGE(F9:F30),2)</f>
        <v>6695.43</v>
      </c>
      <c r="G31" s="40">
        <f>ROUND(AVERAGE(G9:G30),2)</f>
        <v>6695.43</v>
      </c>
      <c r="H31" s="39">
        <f>ROUND(AVERAGE(F31:G31),2)</f>
        <v>6695.43</v>
      </c>
      <c r="I31" s="41">
        <f>ROUND(AVERAGE(I9:I30),2)</f>
        <v>6682.45</v>
      </c>
      <c r="J31" s="40">
        <f>ROUND(AVERAGE(J9:J30),2)</f>
        <v>6682.45</v>
      </c>
      <c r="K31" s="39">
        <f>ROUND(AVERAGE(I31:J31),2)</f>
        <v>6682.45</v>
      </c>
      <c r="L31" s="41">
        <f>ROUND(AVERAGE(L9:L30),2)</f>
        <v>6672.18</v>
      </c>
      <c r="M31" s="40">
        <f>ROUND(AVERAGE(M9:M30),2)</f>
        <v>6672.18</v>
      </c>
      <c r="N31" s="39">
        <f>ROUND(AVERAGE(L31:M31),2)</f>
        <v>6672.18</v>
      </c>
      <c r="O31" s="41">
        <f>ROUND(AVERAGE(O9:O30),2)</f>
        <v>6684.45</v>
      </c>
      <c r="P31" s="40">
        <f>ROUND(AVERAGE(P9:P30),2)</f>
        <v>6684.45</v>
      </c>
      <c r="Q31" s="39">
        <f>ROUND(AVERAGE(O31:P31),2)</f>
        <v>6684.45</v>
      </c>
      <c r="R31" s="38">
        <f>ROUND(AVERAGE(R9:R30),2)</f>
        <v>6712.41</v>
      </c>
      <c r="S31" s="37">
        <f>ROUND(AVERAGE(S9:S30),4)</f>
        <v>1.2969999999999999</v>
      </c>
      <c r="T31" s="36">
        <f>ROUND(AVERAGE(T9:T30),4)</f>
        <v>1.1794</v>
      </c>
      <c r="U31" s="175">
        <f>ROUND(AVERAGE(U9:U30),2)</f>
        <v>105.58</v>
      </c>
      <c r="V31" s="35">
        <f>AVERAGE(V9:V30)</f>
        <v>5176.1904545454554</v>
      </c>
      <c r="W31" s="35">
        <f>AVERAGE(W9:W30)</f>
        <v>5160.6222727272734</v>
      </c>
      <c r="X31" s="35">
        <f>AVERAGE(X9:X30)</f>
        <v>5691.4210291382842</v>
      </c>
      <c r="Y31" s="34">
        <f>AVERAGE(Y9:Y30)</f>
        <v>1.2976545454545454</v>
      </c>
    </row>
    <row r="32" spans="2:25" s="5" customFormat="1">
      <c r="B32" s="33" t="s">
        <v>12</v>
      </c>
      <c r="C32" s="32">
        <f t="shared" ref="C32:Y32" si="6">MAX(C9:C30)</f>
        <v>6837</v>
      </c>
      <c r="D32" s="31">
        <f t="shared" si="6"/>
        <v>6837</v>
      </c>
      <c r="E32" s="30">
        <f t="shared" si="6"/>
        <v>6837</v>
      </c>
      <c r="F32" s="32">
        <f t="shared" si="6"/>
        <v>6804.5</v>
      </c>
      <c r="G32" s="31">
        <f t="shared" si="6"/>
        <v>6804.5</v>
      </c>
      <c r="H32" s="30">
        <f t="shared" si="6"/>
        <v>6804.5</v>
      </c>
      <c r="I32" s="32">
        <f t="shared" si="6"/>
        <v>6779.5</v>
      </c>
      <c r="J32" s="31">
        <f t="shared" si="6"/>
        <v>6779.5</v>
      </c>
      <c r="K32" s="30">
        <f t="shared" si="6"/>
        <v>6779.5</v>
      </c>
      <c r="L32" s="32">
        <f t="shared" si="6"/>
        <v>6761.5</v>
      </c>
      <c r="M32" s="31">
        <f t="shared" si="6"/>
        <v>6761.5</v>
      </c>
      <c r="N32" s="30">
        <f t="shared" si="6"/>
        <v>6761.5</v>
      </c>
      <c r="O32" s="32">
        <f t="shared" si="6"/>
        <v>6771.5</v>
      </c>
      <c r="P32" s="31">
        <f t="shared" si="6"/>
        <v>6771.5</v>
      </c>
      <c r="Q32" s="30">
        <f t="shared" si="6"/>
        <v>6771.5</v>
      </c>
      <c r="R32" s="29">
        <f t="shared" si="6"/>
        <v>6837</v>
      </c>
      <c r="S32" s="28">
        <f t="shared" si="6"/>
        <v>1.3472</v>
      </c>
      <c r="T32" s="27">
        <f t="shared" si="6"/>
        <v>1.1988000000000001</v>
      </c>
      <c r="U32" s="26">
        <f t="shared" si="6"/>
        <v>106.46</v>
      </c>
      <c r="V32" s="25">
        <f t="shared" si="6"/>
        <v>5316.57</v>
      </c>
      <c r="W32" s="25">
        <f t="shared" si="6"/>
        <v>5294.21</v>
      </c>
      <c r="X32" s="25">
        <f t="shared" si="6"/>
        <v>5796.0325534079348</v>
      </c>
      <c r="Y32" s="24">
        <f t="shared" si="6"/>
        <v>1.3478000000000001</v>
      </c>
    </row>
    <row r="33" spans="2:25" s="5" customFormat="1" ht="13.5" thickBot="1">
      <c r="B33" s="23" t="s">
        <v>13</v>
      </c>
      <c r="C33" s="22">
        <f t="shared" ref="C33:Y33" si="7">MIN(C9:C30)</f>
        <v>6529</v>
      </c>
      <c r="D33" s="21">
        <f t="shared" si="7"/>
        <v>6529</v>
      </c>
      <c r="E33" s="20">
        <f t="shared" si="7"/>
        <v>6529</v>
      </c>
      <c r="F33" s="22">
        <f t="shared" si="7"/>
        <v>6523</v>
      </c>
      <c r="G33" s="21">
        <f t="shared" si="7"/>
        <v>6523</v>
      </c>
      <c r="H33" s="20">
        <f t="shared" si="7"/>
        <v>6523</v>
      </c>
      <c r="I33" s="22">
        <f t="shared" si="7"/>
        <v>6519.5</v>
      </c>
      <c r="J33" s="21">
        <f t="shared" si="7"/>
        <v>6519.5</v>
      </c>
      <c r="K33" s="20">
        <f t="shared" si="7"/>
        <v>6519.5</v>
      </c>
      <c r="L33" s="22">
        <f t="shared" si="7"/>
        <v>6509.5</v>
      </c>
      <c r="M33" s="21">
        <f t="shared" si="7"/>
        <v>6509.5</v>
      </c>
      <c r="N33" s="20">
        <f t="shared" si="7"/>
        <v>6509.5</v>
      </c>
      <c r="O33" s="22">
        <f t="shared" si="7"/>
        <v>6519.5</v>
      </c>
      <c r="P33" s="21">
        <f t="shared" si="7"/>
        <v>6519.5</v>
      </c>
      <c r="Q33" s="20">
        <f t="shared" si="7"/>
        <v>6519.5</v>
      </c>
      <c r="R33" s="19">
        <f t="shared" si="7"/>
        <v>6529</v>
      </c>
      <c r="S33" s="18">
        <f t="shared" si="7"/>
        <v>1.2725</v>
      </c>
      <c r="T33" s="17">
        <f t="shared" si="7"/>
        <v>1.1631</v>
      </c>
      <c r="U33" s="16">
        <f t="shared" si="7"/>
        <v>104.1</v>
      </c>
      <c r="V33" s="15">
        <f t="shared" si="7"/>
        <v>4988.3100000000004</v>
      </c>
      <c r="W33" s="15">
        <f t="shared" si="7"/>
        <v>4979.2700000000004</v>
      </c>
      <c r="X33" s="15">
        <f t="shared" si="7"/>
        <v>5591.0488554834301</v>
      </c>
      <c r="Y33" s="14">
        <f t="shared" si="7"/>
        <v>1.2730999999999999</v>
      </c>
    </row>
    <row r="35" spans="2:25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35"/>
  <sheetViews>
    <sheetView workbookViewId="0">
      <selection activeCell="N36" sqref="N36"/>
    </sheetView>
  </sheetViews>
  <sheetFormatPr defaultRowHeight="12.75"/>
  <cols>
    <col min="3" max="3" width="12.140625" customWidth="1"/>
    <col min="4" max="4" width="19.7109375" customWidth="1"/>
    <col min="6" max="6" width="12.140625" customWidth="1"/>
    <col min="7" max="7" width="19.7109375" customWidth="1"/>
    <col min="9" max="9" width="12.140625" customWidth="1"/>
    <col min="10" max="10" width="19.7109375" customWidth="1"/>
  </cols>
  <sheetData>
    <row r="2" spans="2:10">
      <c r="B2" s="76" t="s">
        <v>39</v>
      </c>
    </row>
    <row r="3" spans="2:10" ht="13.5" thickBot="1"/>
    <row r="4" spans="2:10">
      <c r="C4" s="189" t="s">
        <v>38</v>
      </c>
      <c r="D4" s="190"/>
      <c r="F4" s="189" t="s">
        <v>37</v>
      </c>
      <c r="G4" s="190"/>
      <c r="I4" s="189" t="s">
        <v>36</v>
      </c>
      <c r="J4" s="190"/>
    </row>
    <row r="5" spans="2:10">
      <c r="C5" s="75">
        <v>44104</v>
      </c>
      <c r="D5" s="74"/>
      <c r="F5" s="75">
        <v>44104</v>
      </c>
      <c r="G5" s="74"/>
      <c r="I5" s="75">
        <v>44104</v>
      </c>
      <c r="J5" s="74"/>
    </row>
    <row r="6" spans="2:10">
      <c r="C6" s="73"/>
      <c r="D6" s="72" t="s">
        <v>35</v>
      </c>
      <c r="F6" s="73"/>
      <c r="G6" s="72" t="s">
        <v>35</v>
      </c>
      <c r="I6" s="73"/>
      <c r="J6" s="72" t="s">
        <v>35</v>
      </c>
    </row>
    <row r="7" spans="2:10">
      <c r="C7" s="71"/>
      <c r="D7" s="70"/>
      <c r="F7" s="71"/>
      <c r="G7" s="70"/>
      <c r="I7" s="71"/>
      <c r="J7" s="70"/>
    </row>
    <row r="8" spans="2:10">
      <c r="C8" s="69">
        <v>44075</v>
      </c>
      <c r="D8" s="68">
        <v>6818.83</v>
      </c>
      <c r="F8" s="69">
        <f t="shared" ref="F8:F29" si="0">C8</f>
        <v>44075</v>
      </c>
      <c r="G8" s="68">
        <v>1810.84</v>
      </c>
      <c r="I8" s="69">
        <f t="shared" ref="I8:I29" si="1">C8</f>
        <v>44075</v>
      </c>
      <c r="J8" s="68">
        <v>2577.09</v>
      </c>
    </row>
    <row r="9" spans="2:10">
      <c r="C9" s="69">
        <v>44076</v>
      </c>
      <c r="D9" s="68">
        <v>6696.12</v>
      </c>
      <c r="F9" s="69">
        <f t="shared" si="0"/>
        <v>44076</v>
      </c>
      <c r="G9" s="68">
        <v>1820.8</v>
      </c>
      <c r="I9" s="69">
        <f t="shared" si="1"/>
        <v>44076</v>
      </c>
      <c r="J9" s="68">
        <v>2554.9299999999998</v>
      </c>
    </row>
    <row r="10" spans="2:10">
      <c r="C10" s="69">
        <v>44077</v>
      </c>
      <c r="D10" s="68">
        <v>6649.11</v>
      </c>
      <c r="F10" s="69">
        <f t="shared" si="0"/>
        <v>44077</v>
      </c>
      <c r="G10" s="68">
        <v>1785.33</v>
      </c>
      <c r="I10" s="69">
        <f t="shared" si="1"/>
        <v>44077</v>
      </c>
      <c r="J10" s="68">
        <v>2525.9</v>
      </c>
    </row>
    <row r="11" spans="2:10">
      <c r="C11" s="69">
        <v>44078</v>
      </c>
      <c r="D11" s="68">
        <v>6626.42</v>
      </c>
      <c r="F11" s="69">
        <f t="shared" si="0"/>
        <v>44078</v>
      </c>
      <c r="G11" s="68">
        <v>1781.44</v>
      </c>
      <c r="I11" s="69">
        <f t="shared" si="1"/>
        <v>44078</v>
      </c>
      <c r="J11" s="68">
        <v>2500</v>
      </c>
    </row>
    <row r="12" spans="2:10">
      <c r="C12" s="69">
        <v>44081</v>
      </c>
      <c r="D12" s="68">
        <v>6745.9</v>
      </c>
      <c r="F12" s="69">
        <f t="shared" si="0"/>
        <v>44081</v>
      </c>
      <c r="G12" s="68">
        <v>1794.03</v>
      </c>
      <c r="I12" s="69">
        <f t="shared" si="1"/>
        <v>44081</v>
      </c>
      <c r="J12" s="68">
        <v>2487.85</v>
      </c>
    </row>
    <row r="13" spans="2:10">
      <c r="C13" s="69">
        <v>44082</v>
      </c>
      <c r="D13" s="68">
        <v>6789.94</v>
      </c>
      <c r="F13" s="69">
        <f t="shared" si="0"/>
        <v>44082</v>
      </c>
      <c r="G13" s="68">
        <v>1796.93</v>
      </c>
      <c r="I13" s="69">
        <f t="shared" si="1"/>
        <v>44082</v>
      </c>
      <c r="J13" s="68">
        <v>2493.83</v>
      </c>
    </row>
    <row r="14" spans="2:10">
      <c r="C14" s="69">
        <v>44083</v>
      </c>
      <c r="D14" s="68">
        <v>6670.22</v>
      </c>
      <c r="F14" s="69">
        <f t="shared" si="0"/>
        <v>44083</v>
      </c>
      <c r="G14" s="68">
        <v>1786.6</v>
      </c>
      <c r="I14" s="69">
        <f t="shared" si="1"/>
        <v>44083</v>
      </c>
      <c r="J14" s="68">
        <v>2405.4899999999998</v>
      </c>
    </row>
    <row r="15" spans="2:10">
      <c r="C15" s="69">
        <v>44084</v>
      </c>
      <c r="D15" s="68">
        <v>6680.81</v>
      </c>
      <c r="F15" s="69">
        <f t="shared" si="0"/>
        <v>44084</v>
      </c>
      <c r="G15" s="68">
        <v>1774.9</v>
      </c>
      <c r="I15" s="69">
        <f t="shared" si="1"/>
        <v>44084</v>
      </c>
      <c r="J15" s="68">
        <v>2384.89</v>
      </c>
    </row>
    <row r="16" spans="2:10">
      <c r="C16" s="69">
        <v>44085</v>
      </c>
      <c r="D16" s="68">
        <v>6670.49</v>
      </c>
      <c r="F16" s="69">
        <f t="shared" si="0"/>
        <v>44085</v>
      </c>
      <c r="G16" s="68">
        <v>1777.33</v>
      </c>
      <c r="I16" s="69">
        <f t="shared" si="1"/>
        <v>44085</v>
      </c>
      <c r="J16" s="68">
        <v>2428.33</v>
      </c>
    </row>
    <row r="17" spans="2:10">
      <c r="C17" s="69">
        <v>44088</v>
      </c>
      <c r="D17" s="68">
        <v>6749.85</v>
      </c>
      <c r="F17" s="69">
        <f t="shared" si="0"/>
        <v>44088</v>
      </c>
      <c r="G17" s="68">
        <v>1780.98</v>
      </c>
      <c r="I17" s="69">
        <f t="shared" si="1"/>
        <v>44088</v>
      </c>
      <c r="J17" s="68">
        <v>2472.02</v>
      </c>
    </row>
    <row r="18" spans="2:10">
      <c r="C18" s="69">
        <v>44089</v>
      </c>
      <c r="D18" s="68">
        <v>6804.87</v>
      </c>
      <c r="F18" s="69">
        <f t="shared" si="0"/>
        <v>44089</v>
      </c>
      <c r="G18" s="68">
        <v>1807.82</v>
      </c>
      <c r="I18" s="69">
        <f t="shared" si="1"/>
        <v>44089</v>
      </c>
      <c r="J18" s="68">
        <v>2515.2199999999998</v>
      </c>
    </row>
    <row r="19" spans="2:10">
      <c r="C19" s="69">
        <v>44090</v>
      </c>
      <c r="D19" s="68">
        <v>6755.68</v>
      </c>
      <c r="F19" s="69">
        <f t="shared" si="0"/>
        <v>44090</v>
      </c>
      <c r="G19" s="68">
        <v>1798.72</v>
      </c>
      <c r="I19" s="69">
        <f t="shared" si="1"/>
        <v>44090</v>
      </c>
      <c r="J19" s="68">
        <v>2515.5</v>
      </c>
    </row>
    <row r="20" spans="2:10">
      <c r="C20" s="69">
        <v>44091</v>
      </c>
      <c r="D20" s="68">
        <v>6692.35</v>
      </c>
      <c r="F20" s="69">
        <f t="shared" si="0"/>
        <v>44091</v>
      </c>
      <c r="G20" s="68">
        <v>1782.59</v>
      </c>
      <c r="I20" s="69">
        <f t="shared" si="1"/>
        <v>44091</v>
      </c>
      <c r="J20" s="68">
        <v>2483.33</v>
      </c>
    </row>
    <row r="21" spans="2:10">
      <c r="C21" s="69">
        <v>44092</v>
      </c>
      <c r="D21" s="68">
        <v>6841.21</v>
      </c>
      <c r="F21" s="69">
        <f t="shared" si="0"/>
        <v>44092</v>
      </c>
      <c r="G21" s="68">
        <v>1793.92</v>
      </c>
      <c r="I21" s="69">
        <f t="shared" si="1"/>
        <v>44092</v>
      </c>
      <c r="J21" s="68">
        <v>2546.5700000000002</v>
      </c>
    </row>
    <row r="22" spans="2:10">
      <c r="C22" s="69">
        <v>44095</v>
      </c>
      <c r="D22" s="68">
        <v>6828.89</v>
      </c>
      <c r="F22" s="69">
        <f t="shared" si="0"/>
        <v>44095</v>
      </c>
      <c r="G22" s="68">
        <v>1799.66</v>
      </c>
      <c r="I22" s="69">
        <f t="shared" si="1"/>
        <v>44095</v>
      </c>
      <c r="J22" s="68">
        <v>2531.14</v>
      </c>
    </row>
    <row r="23" spans="2:10">
      <c r="C23" s="69">
        <v>44096</v>
      </c>
      <c r="D23" s="68">
        <v>6734.73</v>
      </c>
      <c r="F23" s="69">
        <f t="shared" si="0"/>
        <v>44096</v>
      </c>
      <c r="G23" s="68">
        <v>1777.9</v>
      </c>
      <c r="I23" s="69">
        <f t="shared" si="1"/>
        <v>44096</v>
      </c>
      <c r="J23" s="68">
        <v>2481.0300000000002</v>
      </c>
    </row>
    <row r="24" spans="2:10">
      <c r="C24" s="69">
        <v>44097</v>
      </c>
      <c r="D24" s="68">
        <v>6703.47</v>
      </c>
      <c r="F24" s="69">
        <f t="shared" si="0"/>
        <v>44097</v>
      </c>
      <c r="G24" s="68">
        <v>1770.94</v>
      </c>
      <c r="I24" s="69">
        <f t="shared" si="1"/>
        <v>44097</v>
      </c>
      <c r="J24" s="68">
        <v>2438</v>
      </c>
    </row>
    <row r="25" spans="2:10">
      <c r="C25" s="69">
        <v>44098</v>
      </c>
      <c r="D25" s="68">
        <v>6538.75</v>
      </c>
      <c r="F25" s="69">
        <f t="shared" si="0"/>
        <v>44098</v>
      </c>
      <c r="G25" s="68">
        <v>1737.57</v>
      </c>
      <c r="I25" s="69">
        <f t="shared" si="1"/>
        <v>44098</v>
      </c>
      <c r="J25" s="68">
        <v>2386.02</v>
      </c>
    </row>
    <row r="26" spans="2:10">
      <c r="C26" s="69">
        <v>44099</v>
      </c>
      <c r="D26" s="68">
        <v>6591.17</v>
      </c>
      <c r="F26" s="69">
        <f t="shared" si="0"/>
        <v>44099</v>
      </c>
      <c r="G26" s="68">
        <v>1747.45</v>
      </c>
      <c r="I26" s="69">
        <f t="shared" si="1"/>
        <v>44099</v>
      </c>
      <c r="J26" s="68">
        <v>2403.33</v>
      </c>
    </row>
    <row r="27" spans="2:10">
      <c r="C27" s="69">
        <v>44102</v>
      </c>
      <c r="D27" s="68">
        <v>6609.61</v>
      </c>
      <c r="F27" s="69">
        <f t="shared" si="0"/>
        <v>44102</v>
      </c>
      <c r="G27" s="68">
        <v>1759.64</v>
      </c>
      <c r="I27" s="69">
        <f t="shared" si="1"/>
        <v>44102</v>
      </c>
      <c r="J27" s="68">
        <v>2382.1</v>
      </c>
    </row>
    <row r="28" spans="2:10">
      <c r="C28" s="69">
        <v>44103</v>
      </c>
      <c r="D28" s="68">
        <v>6584.79</v>
      </c>
      <c r="F28" s="69">
        <f t="shared" si="0"/>
        <v>44103</v>
      </c>
      <c r="G28" s="68">
        <v>1775.34</v>
      </c>
      <c r="I28" s="69">
        <f t="shared" si="1"/>
        <v>44103</v>
      </c>
      <c r="J28" s="68">
        <v>2434.5</v>
      </c>
    </row>
    <row r="29" spans="2:10" ht="13.5" thickBot="1">
      <c r="C29" s="69">
        <v>44104</v>
      </c>
      <c r="D29" s="68">
        <v>6583.14</v>
      </c>
      <c r="F29" s="69">
        <f t="shared" si="0"/>
        <v>44104</v>
      </c>
      <c r="G29" s="68">
        <v>1768.01</v>
      </c>
      <c r="I29" s="69">
        <f t="shared" si="1"/>
        <v>44104</v>
      </c>
      <c r="J29" s="68">
        <v>2416.4499999999998</v>
      </c>
    </row>
    <row r="30" spans="2:10">
      <c r="B30" s="5"/>
      <c r="C30" s="67" t="s">
        <v>11</v>
      </c>
      <c r="D30" s="66">
        <f>ROUND(AVERAGE(D8:D29),2)</f>
        <v>6698.47</v>
      </c>
      <c r="F30" s="67" t="s">
        <v>11</v>
      </c>
      <c r="G30" s="66">
        <f>ROUND(AVERAGE(G8:G29),2)</f>
        <v>1783.12</v>
      </c>
      <c r="I30" s="67" t="s">
        <v>11</v>
      </c>
      <c r="J30" s="66">
        <f>ROUND(AVERAGE(J8:J29),2)</f>
        <v>2471.0700000000002</v>
      </c>
    </row>
    <row r="31" spans="2:10">
      <c r="B31" s="5"/>
      <c r="C31" s="65" t="s">
        <v>12</v>
      </c>
      <c r="D31" s="64">
        <f>MAX(D8:D29)</f>
        <v>6841.21</v>
      </c>
      <c r="F31" s="65" t="s">
        <v>12</v>
      </c>
      <c r="G31" s="64">
        <f>MAX(G8:G29)</f>
        <v>1820.8</v>
      </c>
      <c r="I31" s="65" t="s">
        <v>12</v>
      </c>
      <c r="J31" s="64">
        <f>MAX(J8:J29)</f>
        <v>2577.09</v>
      </c>
    </row>
    <row r="32" spans="2:10">
      <c r="B32" s="5"/>
      <c r="C32" s="63" t="s">
        <v>13</v>
      </c>
      <c r="D32" s="62">
        <f>MIN(D8:D29)</f>
        <v>6538.75</v>
      </c>
      <c r="F32" s="63" t="s">
        <v>13</v>
      </c>
      <c r="G32" s="62">
        <f>MIN(G8:G29)</f>
        <v>1737.57</v>
      </c>
      <c r="I32" s="63" t="s">
        <v>13</v>
      </c>
      <c r="J32" s="62">
        <f>MIN(J8:J29)</f>
        <v>2382.1</v>
      </c>
    </row>
    <row r="35" spans="2:2">
      <c r="B35" t="s">
        <v>34</v>
      </c>
    </row>
  </sheetData>
  <mergeCells count="3">
    <mergeCell ref="C4:D4"/>
    <mergeCell ref="F4:G4"/>
    <mergeCell ref="I4:J4"/>
  </mergeCells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3:I25"/>
  <sheetViews>
    <sheetView workbookViewId="0"/>
  </sheetViews>
  <sheetFormatPr defaultRowHeight="12.75"/>
  <cols>
    <col min="1" max="1" width="9.140625" style="135"/>
    <col min="2" max="2" width="15.5703125" style="135" customWidth="1"/>
    <col min="3" max="10" width="12.7109375" style="135" customWidth="1"/>
    <col min="11" max="16384" width="9.140625" style="135"/>
  </cols>
  <sheetData>
    <row r="3" spans="2:9" ht="15.75">
      <c r="B3" s="174" t="s">
        <v>94</v>
      </c>
      <c r="C3" s="147"/>
      <c r="D3" s="173"/>
      <c r="G3" s="159"/>
      <c r="H3" s="159"/>
      <c r="I3" s="172"/>
    </row>
    <row r="4" spans="2:9">
      <c r="B4" s="171" t="s">
        <v>93</v>
      </c>
      <c r="C4" s="170"/>
      <c r="D4" s="169"/>
      <c r="G4" s="168"/>
      <c r="H4" s="167"/>
      <c r="I4" s="159"/>
    </row>
    <row r="5" spans="2:9">
      <c r="B5" s="166" t="s">
        <v>95</v>
      </c>
      <c r="C5" s="147"/>
      <c r="D5" s="165"/>
      <c r="G5" s="164"/>
      <c r="H5" s="159"/>
      <c r="I5" s="147"/>
    </row>
    <row r="6" spans="2:9">
      <c r="B6" s="147"/>
      <c r="C6" s="147"/>
      <c r="D6" s="147"/>
      <c r="E6" s="147"/>
      <c r="F6" s="147"/>
      <c r="G6" s="147"/>
      <c r="H6" s="147"/>
      <c r="I6" s="147"/>
    </row>
    <row r="7" spans="2:9">
      <c r="B7" s="158"/>
      <c r="C7" s="163" t="s">
        <v>92</v>
      </c>
      <c r="D7" s="163" t="s">
        <v>92</v>
      </c>
      <c r="E7" s="163" t="s">
        <v>92</v>
      </c>
    </row>
    <row r="8" spans="2:9">
      <c r="B8" s="161"/>
      <c r="C8" s="162" t="s">
        <v>55</v>
      </c>
      <c r="D8" s="162" t="s">
        <v>82</v>
      </c>
      <c r="E8" s="162" t="s">
        <v>80</v>
      </c>
    </row>
    <row r="9" spans="2:9">
      <c r="B9" s="161"/>
      <c r="C9" s="160" t="s">
        <v>79</v>
      </c>
      <c r="D9" s="160" t="s">
        <v>79</v>
      </c>
      <c r="E9" s="160" t="s">
        <v>79</v>
      </c>
    </row>
    <row r="10" spans="2:9">
      <c r="B10" s="158"/>
      <c r="C10" s="157"/>
      <c r="D10" s="157"/>
      <c r="E10" s="157"/>
    </row>
    <row r="11" spans="2:9">
      <c r="B11" s="156" t="s">
        <v>91</v>
      </c>
      <c r="C11" s="155">
        <f>ABR!D30</f>
        <v>6698.47</v>
      </c>
      <c r="D11" s="155">
        <f>ABR!G30</f>
        <v>1783.12</v>
      </c>
      <c r="E11" s="155">
        <f>ABR!J30</f>
        <v>2471.0700000000002</v>
      </c>
    </row>
    <row r="15" spans="2:9">
      <c r="B15" s="153" t="s">
        <v>48</v>
      </c>
      <c r="C15" s="154"/>
    </row>
    <row r="16" spans="2:9">
      <c r="B16" s="153" t="s">
        <v>46</v>
      </c>
      <c r="C16" s="152"/>
    </row>
    <row r="17" spans="2:9">
      <c r="B17" s="151" t="s">
        <v>10</v>
      </c>
      <c r="C17" s="149">
        <f>'Averages Inc. Euro Eq'!F66</f>
        <v>1.2969999999999999</v>
      </c>
    </row>
    <row r="18" spans="2:9">
      <c r="B18" s="151" t="s">
        <v>43</v>
      </c>
      <c r="C18" s="150">
        <f>'Averages Inc. Euro Eq'!F67</f>
        <v>105.58</v>
      </c>
    </row>
    <row r="19" spans="2:9">
      <c r="B19" s="151" t="s">
        <v>41</v>
      </c>
      <c r="C19" s="149">
        <f>'Averages Inc. Euro Eq'!F68</f>
        <v>1.1794</v>
      </c>
    </row>
    <row r="21" spans="2:9">
      <c r="B21" s="148" t="s">
        <v>40</v>
      </c>
    </row>
    <row r="24" spans="2:9">
      <c r="B24" s="146" t="s">
        <v>14</v>
      </c>
      <c r="C24" s="145"/>
      <c r="D24" s="144"/>
      <c r="E24" s="143"/>
      <c r="F24" s="142"/>
      <c r="G24" s="141"/>
      <c r="H24" s="140"/>
      <c r="I24" s="139"/>
    </row>
    <row r="25" spans="2:9">
      <c r="B25" s="138" t="s">
        <v>96</v>
      </c>
      <c r="C25" s="137"/>
      <c r="D25" s="137"/>
      <c r="E25" s="137"/>
      <c r="F25" s="137"/>
      <c r="G25" s="137"/>
      <c r="H25" s="137"/>
      <c r="I25" s="136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5:M71"/>
  <sheetViews>
    <sheetView tabSelected="1" workbookViewId="0">
      <selection activeCell="F21" sqref="F21"/>
    </sheetView>
  </sheetViews>
  <sheetFormatPr defaultRowHeight="12.75"/>
  <cols>
    <col min="2" max="2" width="27.28515625" customWidth="1"/>
    <col min="3" max="17" width="16.28515625" customWidth="1"/>
  </cols>
  <sheetData>
    <row r="5" spans="2:13" ht="15.75">
      <c r="B5" s="134"/>
      <c r="C5" s="2"/>
      <c r="D5" s="133"/>
      <c r="F5" s="132" t="s">
        <v>90</v>
      </c>
      <c r="G5" s="128"/>
      <c r="H5" s="128"/>
      <c r="I5" s="131"/>
    </row>
    <row r="6" spans="2:13">
      <c r="B6" s="130"/>
      <c r="C6" s="130"/>
      <c r="D6" s="76"/>
      <c r="F6" s="129" t="s">
        <v>89</v>
      </c>
      <c r="G6" s="128"/>
      <c r="H6" s="127"/>
      <c r="I6" s="119"/>
    </row>
    <row r="7" spans="2:13">
      <c r="B7" s="2"/>
      <c r="C7" s="2"/>
      <c r="D7" s="126"/>
      <c r="F7" s="106" t="s">
        <v>95</v>
      </c>
      <c r="G7" s="125"/>
      <c r="H7" s="119"/>
      <c r="I7" s="2"/>
    </row>
    <row r="8" spans="2:13" ht="13.5" thickBot="1"/>
    <row r="9" spans="2:13">
      <c r="B9" s="124"/>
      <c r="C9" s="123" t="s">
        <v>88</v>
      </c>
      <c r="D9" s="122" t="s">
        <v>82</v>
      </c>
      <c r="E9" s="122" t="s">
        <v>55</v>
      </c>
      <c r="F9" s="122" t="s">
        <v>54</v>
      </c>
      <c r="G9" s="122" t="s">
        <v>53</v>
      </c>
      <c r="H9" s="122" t="s">
        <v>52</v>
      </c>
      <c r="I9" s="122" t="s">
        <v>87</v>
      </c>
      <c r="J9" s="122" t="s">
        <v>86</v>
      </c>
      <c r="K9" s="122" t="s">
        <v>85</v>
      </c>
      <c r="L9" s="122" t="s">
        <v>84</v>
      </c>
      <c r="M9" s="121" t="s">
        <v>83</v>
      </c>
    </row>
    <row r="10" spans="2:13">
      <c r="B10" s="118"/>
      <c r="C10" s="120" t="s">
        <v>82</v>
      </c>
      <c r="D10" s="119" t="s">
        <v>81</v>
      </c>
      <c r="E10" s="119"/>
      <c r="F10" s="119"/>
      <c r="G10" s="119"/>
      <c r="H10" s="119"/>
      <c r="I10" s="119"/>
      <c r="J10" s="119"/>
      <c r="K10" s="119"/>
      <c r="L10" s="119"/>
      <c r="M10" s="3"/>
    </row>
    <row r="11" spans="2:13">
      <c r="B11" s="118"/>
      <c r="C11" s="117" t="s">
        <v>79</v>
      </c>
      <c r="D11" s="117" t="s">
        <v>79</v>
      </c>
      <c r="E11" s="117" t="s">
        <v>79</v>
      </c>
      <c r="F11" s="117" t="s">
        <v>79</v>
      </c>
      <c r="G11" s="117" t="s">
        <v>79</v>
      </c>
      <c r="H11" s="117" t="s">
        <v>79</v>
      </c>
      <c r="I11" s="117" t="s">
        <v>79</v>
      </c>
      <c r="J11" s="117" t="s">
        <v>79</v>
      </c>
      <c r="K11" s="117" t="s">
        <v>79</v>
      </c>
      <c r="L11" s="117" t="s">
        <v>79</v>
      </c>
      <c r="M11" s="116" t="s">
        <v>79</v>
      </c>
    </row>
    <row r="12" spans="2:13">
      <c r="B12" s="99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3"/>
    </row>
    <row r="13" spans="2:13">
      <c r="B13" s="114" t="s">
        <v>78</v>
      </c>
      <c r="C13" s="113">
        <v>1745.34</v>
      </c>
      <c r="D13" s="113">
        <v>1472.86</v>
      </c>
      <c r="E13" s="113">
        <v>6712.41</v>
      </c>
      <c r="F13" s="113">
        <v>1881.36</v>
      </c>
      <c r="G13" s="113">
        <v>14866.27</v>
      </c>
      <c r="H13" s="113">
        <v>17945.95</v>
      </c>
      <c r="I13" s="113">
        <v>2450.5</v>
      </c>
      <c r="J13" s="113">
        <v>1443.64</v>
      </c>
      <c r="K13" s="113">
        <v>0.5</v>
      </c>
      <c r="L13" s="113">
        <v>33481.589999999997</v>
      </c>
      <c r="M13" s="112">
        <v>0.5</v>
      </c>
    </row>
    <row r="14" spans="2:13">
      <c r="B14" s="99" t="s">
        <v>77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"/>
    </row>
    <row r="15" spans="2:13">
      <c r="B15" s="114" t="s">
        <v>76</v>
      </c>
      <c r="C15" s="113">
        <v>1745.34</v>
      </c>
      <c r="D15" s="113">
        <v>1472.86</v>
      </c>
      <c r="E15" s="113">
        <v>6712.41</v>
      </c>
      <c r="F15" s="113">
        <v>1881.36</v>
      </c>
      <c r="G15" s="113">
        <v>14866.27</v>
      </c>
      <c r="H15" s="113">
        <v>17945.95</v>
      </c>
      <c r="I15" s="113">
        <v>2450.5</v>
      </c>
      <c r="J15" s="113">
        <v>1443.64</v>
      </c>
      <c r="K15" s="113">
        <v>1</v>
      </c>
      <c r="L15" s="113">
        <v>33481.589999999997</v>
      </c>
      <c r="M15" s="112">
        <v>1</v>
      </c>
    </row>
    <row r="16" spans="2:13">
      <c r="B16" s="99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3"/>
    </row>
    <row r="17" spans="2:13">
      <c r="B17" s="114" t="s">
        <v>75</v>
      </c>
      <c r="C17" s="113">
        <v>1745.34</v>
      </c>
      <c r="D17" s="113">
        <v>1472.86</v>
      </c>
      <c r="E17" s="113">
        <v>6712.41</v>
      </c>
      <c r="F17" s="113">
        <v>1881.36</v>
      </c>
      <c r="G17" s="113">
        <v>14866.27</v>
      </c>
      <c r="H17" s="113">
        <v>17945.95</v>
      </c>
      <c r="I17" s="113">
        <v>2450.5</v>
      </c>
      <c r="J17" s="113">
        <v>1443.64</v>
      </c>
      <c r="K17" s="113">
        <v>0.75</v>
      </c>
      <c r="L17" s="113">
        <v>33481.589999999997</v>
      </c>
      <c r="M17" s="112">
        <v>0.75</v>
      </c>
    </row>
    <row r="18" spans="2:13">
      <c r="B18" s="99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3"/>
    </row>
    <row r="19" spans="2:13">
      <c r="B19" s="114" t="s">
        <v>97</v>
      </c>
      <c r="C19" s="113">
        <v>1783.32</v>
      </c>
      <c r="D19" s="113">
        <v>1494.84</v>
      </c>
      <c r="E19" s="113">
        <v>6695.43</v>
      </c>
      <c r="F19" s="113">
        <v>1906.93</v>
      </c>
      <c r="G19" s="113">
        <v>14907.18</v>
      </c>
      <c r="H19" s="113">
        <v>17961.82</v>
      </c>
      <c r="I19" s="113">
        <v>2471.5</v>
      </c>
      <c r="J19" s="113">
        <v>1463.98</v>
      </c>
      <c r="K19" s="113">
        <v>0.5</v>
      </c>
      <c r="L19" s="113">
        <v>33701.82</v>
      </c>
      <c r="M19" s="112">
        <v>0.5</v>
      </c>
    </row>
    <row r="20" spans="2:13">
      <c r="B20" s="99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3"/>
    </row>
    <row r="21" spans="2:13">
      <c r="B21" s="114" t="s">
        <v>74</v>
      </c>
      <c r="C21" s="113">
        <v>1783.32</v>
      </c>
      <c r="D21" s="113">
        <v>1494.84</v>
      </c>
      <c r="E21" s="113">
        <v>6695.43</v>
      </c>
      <c r="F21" s="113">
        <v>1906.93</v>
      </c>
      <c r="G21" s="113">
        <v>14907.18</v>
      </c>
      <c r="H21" s="113">
        <v>17961.82</v>
      </c>
      <c r="I21" s="113">
        <v>2471.5</v>
      </c>
      <c r="J21" s="113">
        <v>1463.98</v>
      </c>
      <c r="K21" s="113">
        <v>1</v>
      </c>
      <c r="L21" s="113">
        <v>33701.82</v>
      </c>
      <c r="M21" s="112">
        <v>1</v>
      </c>
    </row>
    <row r="22" spans="2:13">
      <c r="B22" s="99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3"/>
    </row>
    <row r="23" spans="2:13">
      <c r="B23" s="114" t="s">
        <v>73</v>
      </c>
      <c r="C23" s="113">
        <v>1783.32</v>
      </c>
      <c r="D23" s="113">
        <v>1494.84</v>
      </c>
      <c r="E23" s="113">
        <v>6695.43</v>
      </c>
      <c r="F23" s="113">
        <v>1906.93</v>
      </c>
      <c r="G23" s="113">
        <v>14907.18</v>
      </c>
      <c r="H23" s="113">
        <v>17961.82</v>
      </c>
      <c r="I23" s="113">
        <v>2471.5</v>
      </c>
      <c r="J23" s="113">
        <v>1463.98</v>
      </c>
      <c r="K23" s="113">
        <v>0.75</v>
      </c>
      <c r="L23" s="113">
        <v>33701.82</v>
      </c>
      <c r="M23" s="112">
        <v>0.75</v>
      </c>
    </row>
    <row r="24" spans="2:13">
      <c r="B24" s="99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3"/>
    </row>
    <row r="25" spans="2:13">
      <c r="B25" s="114" t="s">
        <v>72</v>
      </c>
      <c r="C25" s="113">
        <v>1858.82</v>
      </c>
      <c r="D25" s="113">
        <v>1491.84</v>
      </c>
      <c r="E25" s="113">
        <v>6682.45</v>
      </c>
      <c r="F25" s="113">
        <v>1947.14</v>
      </c>
      <c r="G25" s="113">
        <v>15119.14</v>
      </c>
      <c r="H25" s="113"/>
      <c r="I25" s="113">
        <v>2515.14</v>
      </c>
      <c r="J25" s="113">
        <v>1491.14</v>
      </c>
      <c r="K25" s="113"/>
      <c r="L25" s="113"/>
      <c r="M25" s="112"/>
    </row>
    <row r="26" spans="2:13">
      <c r="B26" s="99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3"/>
    </row>
    <row r="27" spans="2:13">
      <c r="B27" s="114" t="s">
        <v>71</v>
      </c>
      <c r="C27" s="113">
        <v>1858.82</v>
      </c>
      <c r="D27" s="113">
        <v>1491.84</v>
      </c>
      <c r="E27" s="113">
        <v>6682.45</v>
      </c>
      <c r="F27" s="113">
        <v>1947.14</v>
      </c>
      <c r="G27" s="113">
        <v>15119.14</v>
      </c>
      <c r="H27" s="113"/>
      <c r="I27" s="113">
        <v>2515.14</v>
      </c>
      <c r="J27" s="113">
        <v>1491.14</v>
      </c>
      <c r="K27" s="113"/>
      <c r="L27" s="113"/>
      <c r="M27" s="112"/>
    </row>
    <row r="28" spans="2:13">
      <c r="B28" s="99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3"/>
    </row>
    <row r="29" spans="2:13">
      <c r="B29" s="114" t="s">
        <v>70</v>
      </c>
      <c r="C29" s="113">
        <v>1858.82</v>
      </c>
      <c r="D29" s="113">
        <v>1491.84</v>
      </c>
      <c r="E29" s="113">
        <v>6682.45</v>
      </c>
      <c r="F29" s="113">
        <v>1947.14</v>
      </c>
      <c r="G29" s="113">
        <v>15119.14</v>
      </c>
      <c r="H29" s="113"/>
      <c r="I29" s="113">
        <v>2515.14</v>
      </c>
      <c r="J29" s="113">
        <v>1491.14</v>
      </c>
      <c r="K29" s="113"/>
      <c r="L29" s="113"/>
      <c r="M29" s="112"/>
    </row>
    <row r="30" spans="2:13">
      <c r="B30" s="99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3"/>
    </row>
    <row r="31" spans="2:13">
      <c r="B31" s="114" t="s">
        <v>98</v>
      </c>
      <c r="C31" s="113">
        <v>1933.98</v>
      </c>
      <c r="D31" s="113"/>
      <c r="E31" s="113">
        <v>6672.18</v>
      </c>
      <c r="F31" s="113">
        <v>1978.14</v>
      </c>
      <c r="G31" s="113">
        <v>15328.05</v>
      </c>
      <c r="H31" s="113"/>
      <c r="I31" s="113">
        <v>2544.27</v>
      </c>
      <c r="J31" s="113"/>
      <c r="K31" s="113"/>
      <c r="L31" s="113"/>
      <c r="M31" s="112"/>
    </row>
    <row r="32" spans="2:13">
      <c r="B32" s="99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3"/>
    </row>
    <row r="33" spans="2:13">
      <c r="B33" s="114" t="s">
        <v>69</v>
      </c>
      <c r="C33" s="113">
        <v>1933.98</v>
      </c>
      <c r="D33" s="113"/>
      <c r="E33" s="113">
        <v>6672.18</v>
      </c>
      <c r="F33" s="113">
        <v>1978.14</v>
      </c>
      <c r="G33" s="113">
        <v>15328.05</v>
      </c>
      <c r="H33" s="113"/>
      <c r="I33" s="113">
        <v>2544.27</v>
      </c>
      <c r="J33" s="113"/>
      <c r="K33" s="113"/>
      <c r="L33" s="113"/>
      <c r="M33" s="112"/>
    </row>
    <row r="34" spans="2:13">
      <c r="B34" s="99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3"/>
    </row>
    <row r="35" spans="2:13">
      <c r="B35" s="114" t="s">
        <v>68</v>
      </c>
      <c r="C35" s="113">
        <v>1933.98</v>
      </c>
      <c r="D35" s="113"/>
      <c r="E35" s="113">
        <v>6672.18</v>
      </c>
      <c r="F35" s="113">
        <v>1978.14</v>
      </c>
      <c r="G35" s="113">
        <v>15328.05</v>
      </c>
      <c r="H35" s="113"/>
      <c r="I35" s="113">
        <v>2544.27</v>
      </c>
      <c r="J35" s="113"/>
      <c r="K35" s="113"/>
      <c r="L35" s="113"/>
      <c r="M35" s="112"/>
    </row>
    <row r="36" spans="2:13">
      <c r="B36" s="99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3"/>
    </row>
    <row r="37" spans="2:13">
      <c r="B37" s="114" t="s">
        <v>67</v>
      </c>
      <c r="C37" s="113">
        <v>2008.27</v>
      </c>
      <c r="D37" s="113"/>
      <c r="E37" s="113">
        <v>6684.45</v>
      </c>
      <c r="F37" s="113">
        <v>2008.73</v>
      </c>
      <c r="G37" s="113">
        <v>15539.64</v>
      </c>
      <c r="H37" s="113"/>
      <c r="I37" s="113">
        <v>2551.77</v>
      </c>
      <c r="J37" s="113"/>
      <c r="K37" s="113"/>
      <c r="L37" s="113"/>
      <c r="M37" s="112"/>
    </row>
    <row r="38" spans="2:13">
      <c r="B38" s="99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3"/>
    </row>
    <row r="39" spans="2:13">
      <c r="B39" s="114" t="s">
        <v>66</v>
      </c>
      <c r="C39" s="113">
        <v>2008.27</v>
      </c>
      <c r="D39" s="113"/>
      <c r="E39" s="113">
        <v>6684.45</v>
      </c>
      <c r="F39" s="113">
        <v>2008.73</v>
      </c>
      <c r="G39" s="113">
        <v>15539.64</v>
      </c>
      <c r="H39" s="113"/>
      <c r="I39" s="113">
        <v>2551.77</v>
      </c>
      <c r="J39" s="113"/>
      <c r="K39" s="113"/>
      <c r="L39" s="113"/>
      <c r="M39" s="112"/>
    </row>
    <row r="40" spans="2:13">
      <c r="B40" s="99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3"/>
    </row>
    <row r="41" spans="2:13">
      <c r="B41" s="114" t="s">
        <v>65</v>
      </c>
      <c r="C41" s="113">
        <v>2008.27</v>
      </c>
      <c r="D41" s="113"/>
      <c r="E41" s="113">
        <v>6684.45</v>
      </c>
      <c r="F41" s="113">
        <v>2008.73</v>
      </c>
      <c r="G41" s="113">
        <v>15539.64</v>
      </c>
      <c r="H41" s="113"/>
      <c r="I41" s="113">
        <v>2551.77</v>
      </c>
      <c r="J41" s="113"/>
      <c r="K41" s="113"/>
      <c r="L41" s="113"/>
      <c r="M41" s="112"/>
    </row>
    <row r="42" spans="2:13">
      <c r="B42" s="99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3"/>
    </row>
    <row r="43" spans="2:13">
      <c r="B43" s="114" t="s">
        <v>64</v>
      </c>
      <c r="C43" s="113"/>
      <c r="D43" s="113"/>
      <c r="E43" s="113"/>
      <c r="F43" s="113"/>
      <c r="G43" s="113"/>
      <c r="H43" s="113">
        <v>17808.91</v>
      </c>
      <c r="I43" s="113"/>
      <c r="J43" s="113"/>
      <c r="K43" s="113">
        <v>0.5</v>
      </c>
      <c r="L43" s="113">
        <v>35504.769999999997</v>
      </c>
      <c r="M43" s="112">
        <v>0.5</v>
      </c>
    </row>
    <row r="44" spans="2:13">
      <c r="B44" s="99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3"/>
    </row>
    <row r="45" spans="2:13">
      <c r="B45" s="114" t="s">
        <v>63</v>
      </c>
      <c r="C45" s="113"/>
      <c r="D45" s="113"/>
      <c r="E45" s="113"/>
      <c r="F45" s="113"/>
      <c r="G45" s="113"/>
      <c r="H45" s="113">
        <v>17808.91</v>
      </c>
      <c r="I45" s="113"/>
      <c r="J45" s="113"/>
      <c r="K45" s="113">
        <v>1</v>
      </c>
      <c r="L45" s="113">
        <v>35504.769999999997</v>
      </c>
      <c r="M45" s="112">
        <v>1</v>
      </c>
    </row>
    <row r="46" spans="2:13">
      <c r="B46" s="99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3"/>
    </row>
    <row r="47" spans="2:13">
      <c r="B47" s="111" t="s">
        <v>62</v>
      </c>
      <c r="C47" s="110"/>
      <c r="D47" s="110"/>
      <c r="E47" s="110"/>
      <c r="F47" s="110"/>
      <c r="G47" s="110"/>
      <c r="H47" s="110">
        <v>17808.91</v>
      </c>
      <c r="I47" s="110"/>
      <c r="J47" s="110"/>
      <c r="K47" s="110">
        <v>0.75</v>
      </c>
      <c r="L47" s="110">
        <v>35504.769999999997</v>
      </c>
      <c r="M47" s="109">
        <v>0.75</v>
      </c>
    </row>
    <row r="49" spans="2:5">
      <c r="B49" s="108" t="s">
        <v>61</v>
      </c>
    </row>
    <row r="50" spans="2:5">
      <c r="B50" s="107" t="s">
        <v>95</v>
      </c>
    </row>
    <row r="52" spans="2:5">
      <c r="B52" s="105" t="s">
        <v>60</v>
      </c>
      <c r="C52" s="104" t="s">
        <v>59</v>
      </c>
    </row>
    <row r="53" spans="2:5">
      <c r="B53" s="103"/>
      <c r="C53" s="102" t="s">
        <v>58</v>
      </c>
    </row>
    <row r="54" spans="2:5">
      <c r="B54" s="100" t="s">
        <v>57</v>
      </c>
      <c r="C54" s="101">
        <v>1479.88</v>
      </c>
    </row>
    <row r="55" spans="2:5">
      <c r="B55" s="100" t="s">
        <v>56</v>
      </c>
      <c r="C55" s="101">
        <v>1249.04</v>
      </c>
    </row>
    <row r="56" spans="2:5">
      <c r="B56" s="100" t="s">
        <v>55</v>
      </c>
      <c r="C56" s="101">
        <v>5691.42</v>
      </c>
    </row>
    <row r="57" spans="2:5">
      <c r="B57" s="100" t="s">
        <v>54</v>
      </c>
      <c r="C57" s="101">
        <v>1595.1</v>
      </c>
    </row>
    <row r="58" spans="2:5">
      <c r="B58" s="100" t="s">
        <v>53</v>
      </c>
      <c r="C58" s="101">
        <v>12603.72</v>
      </c>
    </row>
    <row r="59" spans="2:5">
      <c r="B59" s="100" t="s">
        <v>52</v>
      </c>
      <c r="C59" s="101">
        <v>15215.67</v>
      </c>
    </row>
    <row r="60" spans="2:5">
      <c r="B60" s="100" t="s">
        <v>51</v>
      </c>
      <c r="C60" s="101">
        <v>2077.6799999999998</v>
      </c>
    </row>
    <row r="61" spans="2:5">
      <c r="B61" s="98" t="s">
        <v>50</v>
      </c>
      <c r="C61" s="97">
        <v>1224.22</v>
      </c>
    </row>
    <row r="63" spans="2:5">
      <c r="B63" s="89" t="s">
        <v>49</v>
      </c>
    </row>
    <row r="64" spans="2:5">
      <c r="E64" s="96" t="s">
        <v>48</v>
      </c>
    </row>
    <row r="65" spans="2:9">
      <c r="B65" s="93" t="s">
        <v>47</v>
      </c>
      <c r="D65" s="92">
        <v>5176.1899999999996</v>
      </c>
      <c r="E65" s="96" t="s">
        <v>46</v>
      </c>
    </row>
    <row r="66" spans="2:9">
      <c r="B66" s="93" t="s">
        <v>45</v>
      </c>
      <c r="D66" s="92">
        <v>5160.62</v>
      </c>
      <c r="E66" s="95" t="s">
        <v>10</v>
      </c>
      <c r="F66" s="90">
        <v>1.2969999999999999</v>
      </c>
    </row>
    <row r="67" spans="2:9">
      <c r="B67" s="93" t="s">
        <v>44</v>
      </c>
      <c r="D67" s="92">
        <v>1450.39</v>
      </c>
      <c r="E67" s="95" t="s">
        <v>43</v>
      </c>
      <c r="F67" s="94">
        <v>105.58</v>
      </c>
    </row>
    <row r="68" spans="2:9">
      <c r="B68" s="93" t="s">
        <v>42</v>
      </c>
      <c r="D68" s="92">
        <v>1469.39</v>
      </c>
      <c r="E68" s="91" t="s">
        <v>41</v>
      </c>
      <c r="F68" s="90">
        <v>1.1794</v>
      </c>
    </row>
    <row r="69" spans="2:9">
      <c r="H69" s="88" t="s">
        <v>40</v>
      </c>
    </row>
    <row r="70" spans="2:9">
      <c r="B70" s="87" t="s">
        <v>14</v>
      </c>
      <c r="C70" s="86"/>
      <c r="D70" s="85"/>
      <c r="E70" s="84"/>
      <c r="F70" s="83"/>
      <c r="G70" s="82"/>
      <c r="H70" s="81"/>
      <c r="I70" s="80"/>
    </row>
    <row r="71" spans="2:9">
      <c r="B71" s="79" t="s">
        <v>96</v>
      </c>
      <c r="C71" s="78"/>
      <c r="D71" s="78"/>
      <c r="E71" s="78"/>
      <c r="F71" s="78"/>
      <c r="G71" s="78"/>
      <c r="H71" s="78"/>
      <c r="I71" s="77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>
      <c r="B3" s="6" t="s">
        <v>19</v>
      </c>
    </row>
    <row r="4" spans="1:19">
      <c r="B4" s="61" t="s">
        <v>31</v>
      </c>
    </row>
    <row r="6" spans="1:19" ht="13.5" thickBot="1">
      <c r="B6" s="1">
        <v>44075</v>
      </c>
    </row>
    <row r="7" spans="1:19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>
      <c r="B9" s="47">
        <v>44075</v>
      </c>
      <c r="C9" s="46">
        <v>1460</v>
      </c>
      <c r="D9" s="45">
        <v>1460</v>
      </c>
      <c r="E9" s="44">
        <f t="shared" ref="E9:E30" si="0">AVERAGE(C9:D9)</f>
        <v>1460</v>
      </c>
      <c r="F9" s="46">
        <v>1460</v>
      </c>
      <c r="G9" s="45">
        <v>1460</v>
      </c>
      <c r="H9" s="44">
        <f t="shared" ref="H9:H30" si="1">AVERAGE(F9:G9)</f>
        <v>1460</v>
      </c>
      <c r="I9" s="46">
        <v>1457</v>
      </c>
      <c r="J9" s="45">
        <v>1457</v>
      </c>
      <c r="K9" s="44">
        <f t="shared" ref="K9:K30" si="2">AVERAGE(I9:J9)</f>
        <v>1457</v>
      </c>
      <c r="L9" s="52">
        <v>1460</v>
      </c>
      <c r="M9" s="51">
        <v>1.3472</v>
      </c>
      <c r="N9" s="53">
        <v>1.1988000000000001</v>
      </c>
      <c r="O9" s="50">
        <v>105.89</v>
      </c>
      <c r="P9" s="43">
        <v>1083.73</v>
      </c>
      <c r="Q9" s="43">
        <v>1083.25</v>
      </c>
      <c r="R9" s="49">
        <f t="shared" ref="R9:R30" si="3">L9/N9</f>
        <v>1217.8845512178846</v>
      </c>
      <c r="S9" s="48">
        <v>1.3478000000000001</v>
      </c>
    </row>
    <row r="10" spans="1:19">
      <c r="B10" s="47">
        <v>44076</v>
      </c>
      <c r="C10" s="46">
        <v>1495</v>
      </c>
      <c r="D10" s="45">
        <v>1495</v>
      </c>
      <c r="E10" s="44">
        <f t="shared" si="0"/>
        <v>1495</v>
      </c>
      <c r="F10" s="46">
        <v>1495</v>
      </c>
      <c r="G10" s="45">
        <v>1495</v>
      </c>
      <c r="H10" s="44">
        <f t="shared" si="1"/>
        <v>1495</v>
      </c>
      <c r="I10" s="46">
        <v>1492</v>
      </c>
      <c r="J10" s="45">
        <v>1492</v>
      </c>
      <c r="K10" s="44">
        <f t="shared" si="2"/>
        <v>1492</v>
      </c>
      <c r="L10" s="52">
        <v>1495</v>
      </c>
      <c r="M10" s="51">
        <v>1.3342000000000001</v>
      </c>
      <c r="N10" s="51">
        <v>1.1856</v>
      </c>
      <c r="O10" s="50">
        <v>106.28</v>
      </c>
      <c r="P10" s="43">
        <v>1120.52</v>
      </c>
      <c r="Q10" s="43">
        <v>1120.02</v>
      </c>
      <c r="R10" s="49">
        <f t="shared" si="3"/>
        <v>1260.9649122807018</v>
      </c>
      <c r="S10" s="48">
        <v>1.3348</v>
      </c>
    </row>
    <row r="11" spans="1:19">
      <c r="B11" s="47">
        <v>44077</v>
      </c>
      <c r="C11" s="46">
        <v>1485</v>
      </c>
      <c r="D11" s="45">
        <v>1485</v>
      </c>
      <c r="E11" s="44">
        <f t="shared" si="0"/>
        <v>1485</v>
      </c>
      <c r="F11" s="46">
        <v>1485</v>
      </c>
      <c r="G11" s="45">
        <v>1485</v>
      </c>
      <c r="H11" s="44">
        <f t="shared" si="1"/>
        <v>1485</v>
      </c>
      <c r="I11" s="46">
        <v>1482</v>
      </c>
      <c r="J11" s="45">
        <v>1482</v>
      </c>
      <c r="K11" s="44">
        <f t="shared" si="2"/>
        <v>1482</v>
      </c>
      <c r="L11" s="52">
        <v>1485</v>
      </c>
      <c r="M11" s="51">
        <v>1.3257000000000001</v>
      </c>
      <c r="N11" s="51">
        <v>1.1814</v>
      </c>
      <c r="O11" s="50">
        <v>106.46</v>
      </c>
      <c r="P11" s="43">
        <v>1120.1600000000001</v>
      </c>
      <c r="Q11" s="43">
        <v>1119.6600000000001</v>
      </c>
      <c r="R11" s="49">
        <f t="shared" si="3"/>
        <v>1256.9832402234638</v>
      </c>
      <c r="S11" s="48">
        <v>1.3263</v>
      </c>
    </row>
    <row r="12" spans="1:19">
      <c r="B12" s="47">
        <v>44078</v>
      </c>
      <c r="C12" s="46">
        <v>1485</v>
      </c>
      <c r="D12" s="45">
        <v>1485</v>
      </c>
      <c r="E12" s="44">
        <f t="shared" si="0"/>
        <v>1485</v>
      </c>
      <c r="F12" s="46">
        <v>1490</v>
      </c>
      <c r="G12" s="45">
        <v>1490</v>
      </c>
      <c r="H12" s="44">
        <f t="shared" si="1"/>
        <v>1490</v>
      </c>
      <c r="I12" s="46">
        <v>1487</v>
      </c>
      <c r="J12" s="45">
        <v>1487</v>
      </c>
      <c r="K12" s="44">
        <f t="shared" si="2"/>
        <v>1487</v>
      </c>
      <c r="L12" s="52">
        <v>1485</v>
      </c>
      <c r="M12" s="51">
        <v>1.3261000000000001</v>
      </c>
      <c r="N12" s="51">
        <v>1.1843999999999999</v>
      </c>
      <c r="O12" s="50">
        <v>106.2</v>
      </c>
      <c r="P12" s="43">
        <v>1119.83</v>
      </c>
      <c r="Q12" s="43">
        <v>1123.0899999999999</v>
      </c>
      <c r="R12" s="49">
        <f t="shared" si="3"/>
        <v>1253.7993920972644</v>
      </c>
      <c r="S12" s="48">
        <v>1.3267</v>
      </c>
    </row>
    <row r="13" spans="1:19">
      <c r="B13" s="47">
        <v>44081</v>
      </c>
      <c r="C13" s="46">
        <v>1485</v>
      </c>
      <c r="D13" s="45">
        <v>1485</v>
      </c>
      <c r="E13" s="44">
        <f t="shared" si="0"/>
        <v>1485</v>
      </c>
      <c r="F13" s="46">
        <v>1505</v>
      </c>
      <c r="G13" s="45">
        <v>1505</v>
      </c>
      <c r="H13" s="44">
        <f t="shared" si="1"/>
        <v>1505</v>
      </c>
      <c r="I13" s="46">
        <v>1502</v>
      </c>
      <c r="J13" s="45">
        <v>1502</v>
      </c>
      <c r="K13" s="44">
        <f t="shared" si="2"/>
        <v>1502</v>
      </c>
      <c r="L13" s="52">
        <v>1485</v>
      </c>
      <c r="M13" s="51">
        <v>1.3164</v>
      </c>
      <c r="N13" s="51">
        <v>1.1820999999999999</v>
      </c>
      <c r="O13" s="50">
        <v>106.25</v>
      </c>
      <c r="P13" s="43">
        <v>1128.08</v>
      </c>
      <c r="Q13" s="43">
        <v>1142.75</v>
      </c>
      <c r="R13" s="49">
        <f t="shared" si="3"/>
        <v>1256.2388968784367</v>
      </c>
      <c r="S13" s="48">
        <v>1.3169999999999999</v>
      </c>
    </row>
    <row r="14" spans="1:19">
      <c r="B14" s="47">
        <v>44082</v>
      </c>
      <c r="C14" s="46">
        <v>1475</v>
      </c>
      <c r="D14" s="45">
        <v>1475</v>
      </c>
      <c r="E14" s="44">
        <f t="shared" si="0"/>
        <v>1475</v>
      </c>
      <c r="F14" s="46">
        <v>1500</v>
      </c>
      <c r="G14" s="45">
        <v>1500</v>
      </c>
      <c r="H14" s="44">
        <f t="shared" si="1"/>
        <v>1500</v>
      </c>
      <c r="I14" s="46">
        <v>1497</v>
      </c>
      <c r="J14" s="45">
        <v>1497</v>
      </c>
      <c r="K14" s="44">
        <f t="shared" si="2"/>
        <v>1497</v>
      </c>
      <c r="L14" s="52">
        <v>1475</v>
      </c>
      <c r="M14" s="51">
        <v>1.3037000000000001</v>
      </c>
      <c r="N14" s="51">
        <v>1.1795</v>
      </c>
      <c r="O14" s="50">
        <v>106.27</v>
      </c>
      <c r="P14" s="43">
        <v>1131.4000000000001</v>
      </c>
      <c r="Q14" s="43">
        <v>1149.95</v>
      </c>
      <c r="R14" s="49">
        <f t="shared" si="3"/>
        <v>1250.5298855447224</v>
      </c>
      <c r="S14" s="48">
        <v>1.3044</v>
      </c>
    </row>
    <row r="15" spans="1:19">
      <c r="B15" s="47">
        <v>44083</v>
      </c>
      <c r="C15" s="46">
        <v>1460</v>
      </c>
      <c r="D15" s="45">
        <v>1460</v>
      </c>
      <c r="E15" s="44">
        <f t="shared" si="0"/>
        <v>1460</v>
      </c>
      <c r="F15" s="46">
        <v>1500</v>
      </c>
      <c r="G15" s="45">
        <v>1500</v>
      </c>
      <c r="H15" s="44">
        <f t="shared" si="1"/>
        <v>1500</v>
      </c>
      <c r="I15" s="46">
        <v>1497</v>
      </c>
      <c r="J15" s="45">
        <v>1497</v>
      </c>
      <c r="K15" s="44">
        <f t="shared" si="2"/>
        <v>1497</v>
      </c>
      <c r="L15" s="52">
        <v>1460</v>
      </c>
      <c r="M15" s="51">
        <v>1.2895000000000001</v>
      </c>
      <c r="N15" s="51">
        <v>1.1768000000000001</v>
      </c>
      <c r="O15" s="50">
        <v>106.18</v>
      </c>
      <c r="P15" s="43">
        <v>1132.22</v>
      </c>
      <c r="Q15" s="43">
        <v>1162.7</v>
      </c>
      <c r="R15" s="49">
        <f t="shared" si="3"/>
        <v>1240.6526172671652</v>
      </c>
      <c r="S15" s="48">
        <v>1.2901</v>
      </c>
    </row>
    <row r="16" spans="1:19">
      <c r="B16" s="47">
        <v>44084</v>
      </c>
      <c r="C16" s="46">
        <v>1490.5</v>
      </c>
      <c r="D16" s="45">
        <v>1490.5</v>
      </c>
      <c r="E16" s="44">
        <f t="shared" si="0"/>
        <v>1490.5</v>
      </c>
      <c r="F16" s="46">
        <v>1510</v>
      </c>
      <c r="G16" s="45">
        <v>1510</v>
      </c>
      <c r="H16" s="44">
        <f t="shared" si="1"/>
        <v>1510</v>
      </c>
      <c r="I16" s="46">
        <v>1507</v>
      </c>
      <c r="J16" s="45">
        <v>1507</v>
      </c>
      <c r="K16" s="44">
        <f t="shared" si="2"/>
        <v>1507</v>
      </c>
      <c r="L16" s="52">
        <v>1490.5</v>
      </c>
      <c r="M16" s="51">
        <v>1.2965</v>
      </c>
      <c r="N16" s="51">
        <v>1.1847000000000001</v>
      </c>
      <c r="O16" s="50">
        <v>106.12</v>
      </c>
      <c r="P16" s="43">
        <v>1149.6300000000001</v>
      </c>
      <c r="Q16" s="43">
        <v>1164.1400000000001</v>
      </c>
      <c r="R16" s="49">
        <f t="shared" si="3"/>
        <v>1258.1244196843081</v>
      </c>
      <c r="S16" s="48">
        <v>1.2970999999999999</v>
      </c>
    </row>
    <row r="17" spans="2:19">
      <c r="B17" s="47">
        <v>44085</v>
      </c>
      <c r="C17" s="46">
        <v>1450</v>
      </c>
      <c r="D17" s="45">
        <v>1450</v>
      </c>
      <c r="E17" s="44">
        <f t="shared" si="0"/>
        <v>1450</v>
      </c>
      <c r="F17" s="46">
        <v>1490</v>
      </c>
      <c r="G17" s="45">
        <v>1490</v>
      </c>
      <c r="H17" s="44">
        <f t="shared" si="1"/>
        <v>1490</v>
      </c>
      <c r="I17" s="46">
        <v>1487</v>
      </c>
      <c r="J17" s="45">
        <v>1487</v>
      </c>
      <c r="K17" s="44">
        <f t="shared" si="2"/>
        <v>1487</v>
      </c>
      <c r="L17" s="52">
        <v>1450</v>
      </c>
      <c r="M17" s="51">
        <v>1.2826</v>
      </c>
      <c r="N17" s="51">
        <v>1.1851</v>
      </c>
      <c r="O17" s="50">
        <v>106.17</v>
      </c>
      <c r="P17" s="43">
        <v>1130.52</v>
      </c>
      <c r="Q17" s="43">
        <v>1161.1600000000001</v>
      </c>
      <c r="R17" s="49">
        <f t="shared" si="3"/>
        <v>1223.5254408910639</v>
      </c>
      <c r="S17" s="48">
        <v>1.2831999999999999</v>
      </c>
    </row>
    <row r="18" spans="2:19">
      <c r="B18" s="47">
        <v>44088</v>
      </c>
      <c r="C18" s="46">
        <v>1440</v>
      </c>
      <c r="D18" s="45">
        <v>1440</v>
      </c>
      <c r="E18" s="44">
        <f t="shared" si="0"/>
        <v>1440</v>
      </c>
      <c r="F18" s="46">
        <v>1480</v>
      </c>
      <c r="G18" s="45">
        <v>1480</v>
      </c>
      <c r="H18" s="44">
        <f t="shared" si="1"/>
        <v>1480</v>
      </c>
      <c r="I18" s="46">
        <v>1477</v>
      </c>
      <c r="J18" s="45">
        <v>1477</v>
      </c>
      <c r="K18" s="44">
        <f t="shared" si="2"/>
        <v>1477</v>
      </c>
      <c r="L18" s="52">
        <v>1440</v>
      </c>
      <c r="M18" s="51">
        <v>1.2876000000000001</v>
      </c>
      <c r="N18" s="51">
        <v>1.1867000000000001</v>
      </c>
      <c r="O18" s="50">
        <v>106.01</v>
      </c>
      <c r="P18" s="43">
        <v>1118.3599999999999</v>
      </c>
      <c r="Q18" s="43">
        <v>1148.8900000000001</v>
      </c>
      <c r="R18" s="49">
        <f t="shared" si="3"/>
        <v>1213.449060419651</v>
      </c>
      <c r="S18" s="48">
        <v>1.2882</v>
      </c>
    </row>
    <row r="19" spans="2:19">
      <c r="B19" s="47">
        <v>44089</v>
      </c>
      <c r="C19" s="46">
        <v>1400.5</v>
      </c>
      <c r="D19" s="45">
        <v>1400.5</v>
      </c>
      <c r="E19" s="44">
        <f t="shared" si="0"/>
        <v>1400.5</v>
      </c>
      <c r="F19" s="46">
        <v>1440</v>
      </c>
      <c r="G19" s="45">
        <v>1440</v>
      </c>
      <c r="H19" s="44">
        <f t="shared" si="1"/>
        <v>1440</v>
      </c>
      <c r="I19" s="46">
        <v>1437</v>
      </c>
      <c r="J19" s="45">
        <v>1437</v>
      </c>
      <c r="K19" s="44">
        <f t="shared" si="2"/>
        <v>1437</v>
      </c>
      <c r="L19" s="52">
        <v>1400.5</v>
      </c>
      <c r="M19" s="51">
        <v>1.2911999999999999</v>
      </c>
      <c r="N19" s="51">
        <v>1.1892</v>
      </c>
      <c r="O19" s="50">
        <v>105.54</v>
      </c>
      <c r="P19" s="43">
        <v>1084.6500000000001</v>
      </c>
      <c r="Q19" s="43">
        <v>1114.72</v>
      </c>
      <c r="R19" s="49">
        <f t="shared" si="3"/>
        <v>1177.6824756138581</v>
      </c>
      <c r="S19" s="48">
        <v>1.2918000000000001</v>
      </c>
    </row>
    <row r="20" spans="2:19">
      <c r="B20" s="47">
        <v>44090</v>
      </c>
      <c r="C20" s="46">
        <v>1455</v>
      </c>
      <c r="D20" s="45">
        <v>1455</v>
      </c>
      <c r="E20" s="44">
        <f t="shared" si="0"/>
        <v>1455</v>
      </c>
      <c r="F20" s="46">
        <v>1475</v>
      </c>
      <c r="G20" s="45">
        <v>1475</v>
      </c>
      <c r="H20" s="44">
        <f t="shared" si="1"/>
        <v>1475</v>
      </c>
      <c r="I20" s="46">
        <v>1472</v>
      </c>
      <c r="J20" s="45">
        <v>1472</v>
      </c>
      <c r="K20" s="44">
        <f t="shared" si="2"/>
        <v>1472</v>
      </c>
      <c r="L20" s="52">
        <v>1455</v>
      </c>
      <c r="M20" s="51">
        <v>1.298</v>
      </c>
      <c r="N20" s="51">
        <v>1.1868000000000001</v>
      </c>
      <c r="O20" s="50">
        <v>105.09</v>
      </c>
      <c r="P20" s="43">
        <v>1120.96</v>
      </c>
      <c r="Q20" s="43">
        <v>1135.8399999999999</v>
      </c>
      <c r="R20" s="49">
        <f t="shared" si="3"/>
        <v>1225.9858442871587</v>
      </c>
      <c r="S20" s="48">
        <v>1.2986</v>
      </c>
    </row>
    <row r="21" spans="2:19">
      <c r="B21" s="47">
        <v>44091</v>
      </c>
      <c r="C21" s="46">
        <v>1450</v>
      </c>
      <c r="D21" s="45">
        <v>1450</v>
      </c>
      <c r="E21" s="44">
        <f t="shared" si="0"/>
        <v>1450</v>
      </c>
      <c r="F21" s="46">
        <v>1475</v>
      </c>
      <c r="G21" s="45">
        <v>1475</v>
      </c>
      <c r="H21" s="44">
        <f t="shared" si="1"/>
        <v>1475</v>
      </c>
      <c r="I21" s="46">
        <v>1472</v>
      </c>
      <c r="J21" s="45">
        <v>1472</v>
      </c>
      <c r="K21" s="44">
        <f t="shared" si="2"/>
        <v>1472</v>
      </c>
      <c r="L21" s="52">
        <v>1450</v>
      </c>
      <c r="M21" s="51">
        <v>1.2904</v>
      </c>
      <c r="N21" s="51">
        <v>1.1806000000000001</v>
      </c>
      <c r="O21" s="50">
        <v>104.54</v>
      </c>
      <c r="P21" s="43">
        <v>1123.68</v>
      </c>
      <c r="Q21" s="43">
        <v>1142.53</v>
      </c>
      <c r="R21" s="49">
        <f t="shared" si="3"/>
        <v>1228.1890564119938</v>
      </c>
      <c r="S21" s="48">
        <v>1.2909999999999999</v>
      </c>
    </row>
    <row r="22" spans="2:19">
      <c r="B22" s="47">
        <v>44092</v>
      </c>
      <c r="C22" s="46">
        <v>1440</v>
      </c>
      <c r="D22" s="45">
        <v>1440</v>
      </c>
      <c r="E22" s="44">
        <f t="shared" si="0"/>
        <v>1440</v>
      </c>
      <c r="F22" s="46">
        <v>1465</v>
      </c>
      <c r="G22" s="45">
        <v>1465</v>
      </c>
      <c r="H22" s="44">
        <f t="shared" si="1"/>
        <v>1465</v>
      </c>
      <c r="I22" s="46">
        <v>1462</v>
      </c>
      <c r="J22" s="45">
        <v>1462</v>
      </c>
      <c r="K22" s="44">
        <f t="shared" si="2"/>
        <v>1462</v>
      </c>
      <c r="L22" s="52">
        <v>1440</v>
      </c>
      <c r="M22" s="51">
        <v>1.2970999999999999</v>
      </c>
      <c r="N22" s="51">
        <v>1.1841999999999999</v>
      </c>
      <c r="O22" s="50">
        <v>104.38</v>
      </c>
      <c r="P22" s="43">
        <v>1110.17</v>
      </c>
      <c r="Q22" s="43">
        <v>1128.92</v>
      </c>
      <c r="R22" s="49">
        <f t="shared" si="3"/>
        <v>1216.0108089849689</v>
      </c>
      <c r="S22" s="48">
        <v>1.2977000000000001</v>
      </c>
    </row>
    <row r="23" spans="2:19">
      <c r="B23" s="47">
        <v>44095</v>
      </c>
      <c r="C23" s="46">
        <v>1445.5</v>
      </c>
      <c r="D23" s="45">
        <v>1445.5</v>
      </c>
      <c r="E23" s="44">
        <f t="shared" si="0"/>
        <v>1445.5</v>
      </c>
      <c r="F23" s="46">
        <v>1470</v>
      </c>
      <c r="G23" s="45">
        <v>1470</v>
      </c>
      <c r="H23" s="44">
        <f t="shared" si="1"/>
        <v>1470</v>
      </c>
      <c r="I23" s="46">
        <v>1467</v>
      </c>
      <c r="J23" s="45">
        <v>1467</v>
      </c>
      <c r="K23" s="44">
        <f t="shared" si="2"/>
        <v>1467</v>
      </c>
      <c r="L23" s="52">
        <v>1445.5</v>
      </c>
      <c r="M23" s="51">
        <v>1.2867999999999999</v>
      </c>
      <c r="N23" s="51">
        <v>1.1796</v>
      </c>
      <c r="O23" s="50">
        <v>104.1</v>
      </c>
      <c r="P23" s="43">
        <v>1123.33</v>
      </c>
      <c r="Q23" s="43">
        <v>1141.8399999999999</v>
      </c>
      <c r="R23" s="49">
        <f t="shared" si="3"/>
        <v>1225.4153950491693</v>
      </c>
      <c r="S23" s="48">
        <v>1.2874000000000001</v>
      </c>
    </row>
    <row r="24" spans="2:19">
      <c r="B24" s="47">
        <v>44096</v>
      </c>
      <c r="C24" s="46">
        <v>1461</v>
      </c>
      <c r="D24" s="45">
        <v>1461</v>
      </c>
      <c r="E24" s="44">
        <f t="shared" si="0"/>
        <v>1461</v>
      </c>
      <c r="F24" s="46">
        <v>1485</v>
      </c>
      <c r="G24" s="45">
        <v>1485</v>
      </c>
      <c r="H24" s="44">
        <f t="shared" si="1"/>
        <v>1485</v>
      </c>
      <c r="I24" s="46">
        <v>1482</v>
      </c>
      <c r="J24" s="45">
        <v>1482</v>
      </c>
      <c r="K24" s="44">
        <f t="shared" si="2"/>
        <v>1482</v>
      </c>
      <c r="L24" s="52">
        <v>1461</v>
      </c>
      <c r="M24" s="51">
        <v>1.2808999999999999</v>
      </c>
      <c r="N24" s="51">
        <v>1.1753</v>
      </c>
      <c r="O24" s="50">
        <v>104.52</v>
      </c>
      <c r="P24" s="43">
        <v>1140.5999999999999</v>
      </c>
      <c r="Q24" s="43">
        <v>1158.8900000000001</v>
      </c>
      <c r="R24" s="49">
        <f t="shared" si="3"/>
        <v>1243.0868714370799</v>
      </c>
      <c r="S24" s="48">
        <v>1.2814000000000001</v>
      </c>
    </row>
    <row r="25" spans="2:19">
      <c r="B25" s="47">
        <v>44097</v>
      </c>
      <c r="C25" s="46">
        <v>1456</v>
      </c>
      <c r="D25" s="45">
        <v>1456</v>
      </c>
      <c r="E25" s="44">
        <f t="shared" si="0"/>
        <v>1456</v>
      </c>
      <c r="F25" s="46">
        <v>1480</v>
      </c>
      <c r="G25" s="45">
        <v>1480</v>
      </c>
      <c r="H25" s="44">
        <f t="shared" si="1"/>
        <v>1480</v>
      </c>
      <c r="I25" s="46">
        <v>1477</v>
      </c>
      <c r="J25" s="45">
        <v>1477</v>
      </c>
      <c r="K25" s="44">
        <f t="shared" si="2"/>
        <v>1477</v>
      </c>
      <c r="L25" s="52">
        <v>1456</v>
      </c>
      <c r="M25" s="51">
        <v>1.2725</v>
      </c>
      <c r="N25" s="51">
        <v>1.169</v>
      </c>
      <c r="O25" s="50">
        <v>105.13</v>
      </c>
      <c r="P25" s="43">
        <v>1144.2</v>
      </c>
      <c r="Q25" s="43">
        <v>1162.52</v>
      </c>
      <c r="R25" s="49">
        <f t="shared" si="3"/>
        <v>1245.5089820359281</v>
      </c>
      <c r="S25" s="48">
        <v>1.2730999999999999</v>
      </c>
    </row>
    <row r="26" spans="2:19">
      <c r="B26" s="47">
        <v>44098</v>
      </c>
      <c r="C26" s="46">
        <v>1477</v>
      </c>
      <c r="D26" s="45">
        <v>1477</v>
      </c>
      <c r="E26" s="44">
        <f t="shared" si="0"/>
        <v>1477</v>
      </c>
      <c r="F26" s="46">
        <v>1500</v>
      </c>
      <c r="G26" s="45">
        <v>1500</v>
      </c>
      <c r="H26" s="44">
        <f t="shared" si="1"/>
        <v>1500</v>
      </c>
      <c r="I26" s="46">
        <v>1497</v>
      </c>
      <c r="J26" s="45">
        <v>1497</v>
      </c>
      <c r="K26" s="44">
        <f t="shared" si="2"/>
        <v>1497</v>
      </c>
      <c r="L26" s="52">
        <v>1477</v>
      </c>
      <c r="M26" s="51">
        <v>1.2744</v>
      </c>
      <c r="N26" s="51">
        <v>1.1639999999999999</v>
      </c>
      <c r="O26" s="50">
        <v>105.43</v>
      </c>
      <c r="P26" s="43">
        <v>1158.98</v>
      </c>
      <c r="Q26" s="43">
        <v>1176.56</v>
      </c>
      <c r="R26" s="49">
        <f t="shared" si="3"/>
        <v>1268.9003436426117</v>
      </c>
      <c r="S26" s="48">
        <v>1.2748999999999999</v>
      </c>
    </row>
    <row r="27" spans="2:19">
      <c r="B27" s="47">
        <v>44099</v>
      </c>
      <c r="C27" s="46">
        <v>1497</v>
      </c>
      <c r="D27" s="45">
        <v>1497</v>
      </c>
      <c r="E27" s="44">
        <f t="shared" si="0"/>
        <v>1497</v>
      </c>
      <c r="F27" s="46">
        <v>1520</v>
      </c>
      <c r="G27" s="45">
        <v>1520</v>
      </c>
      <c r="H27" s="44">
        <f t="shared" si="1"/>
        <v>1520</v>
      </c>
      <c r="I27" s="46">
        <v>1517</v>
      </c>
      <c r="J27" s="45">
        <v>1517</v>
      </c>
      <c r="K27" s="44">
        <f t="shared" si="2"/>
        <v>1517</v>
      </c>
      <c r="L27" s="52">
        <v>1497</v>
      </c>
      <c r="M27" s="51">
        <v>1.2741</v>
      </c>
      <c r="N27" s="51">
        <v>1.1631</v>
      </c>
      <c r="O27" s="50">
        <v>105.49</v>
      </c>
      <c r="P27" s="43">
        <v>1174.95</v>
      </c>
      <c r="Q27" s="43">
        <v>1192.44</v>
      </c>
      <c r="R27" s="49">
        <f t="shared" si="3"/>
        <v>1287.0776373484653</v>
      </c>
      <c r="S27" s="48">
        <v>1.2746999999999999</v>
      </c>
    </row>
    <row r="28" spans="2:19">
      <c r="B28" s="47">
        <v>44102</v>
      </c>
      <c r="C28" s="46">
        <v>1517.5</v>
      </c>
      <c r="D28" s="45">
        <v>1517.5</v>
      </c>
      <c r="E28" s="44">
        <f t="shared" si="0"/>
        <v>1517.5</v>
      </c>
      <c r="F28" s="46">
        <v>1540</v>
      </c>
      <c r="G28" s="45">
        <v>1540</v>
      </c>
      <c r="H28" s="44">
        <f t="shared" si="1"/>
        <v>1540</v>
      </c>
      <c r="I28" s="46">
        <v>1537</v>
      </c>
      <c r="J28" s="45">
        <v>1537</v>
      </c>
      <c r="K28" s="44">
        <f t="shared" si="2"/>
        <v>1537</v>
      </c>
      <c r="L28" s="52">
        <v>1517.5</v>
      </c>
      <c r="M28" s="51">
        <v>1.2907</v>
      </c>
      <c r="N28" s="51">
        <v>1.1675</v>
      </c>
      <c r="O28" s="50">
        <v>105.39</v>
      </c>
      <c r="P28" s="43">
        <v>1175.72</v>
      </c>
      <c r="Q28" s="43">
        <v>1192.5999999999999</v>
      </c>
      <c r="R28" s="49">
        <f t="shared" si="3"/>
        <v>1299.7858672376874</v>
      </c>
      <c r="S28" s="48">
        <v>1.2912999999999999</v>
      </c>
    </row>
    <row r="29" spans="2:19">
      <c r="B29" s="47">
        <v>44103</v>
      </c>
      <c r="C29" s="46">
        <v>1578</v>
      </c>
      <c r="D29" s="45">
        <v>1578</v>
      </c>
      <c r="E29" s="44">
        <f t="shared" si="0"/>
        <v>1578</v>
      </c>
      <c r="F29" s="46">
        <v>1600</v>
      </c>
      <c r="G29" s="45">
        <v>1600</v>
      </c>
      <c r="H29" s="44">
        <f t="shared" si="1"/>
        <v>1600</v>
      </c>
      <c r="I29" s="46">
        <v>1597</v>
      </c>
      <c r="J29" s="45">
        <v>1597</v>
      </c>
      <c r="K29" s="44">
        <f t="shared" si="2"/>
        <v>1597</v>
      </c>
      <c r="L29" s="52">
        <v>1578</v>
      </c>
      <c r="M29" s="51">
        <v>1.2863</v>
      </c>
      <c r="N29" s="51">
        <v>1.1708000000000001</v>
      </c>
      <c r="O29" s="50">
        <v>105.63</v>
      </c>
      <c r="P29" s="43">
        <v>1226.77</v>
      </c>
      <c r="Q29" s="43">
        <v>1242.9100000000001</v>
      </c>
      <c r="R29" s="49">
        <f t="shared" si="3"/>
        <v>1347.7963785445847</v>
      </c>
      <c r="S29" s="48">
        <v>1.2873000000000001</v>
      </c>
    </row>
    <row r="30" spans="2:19">
      <c r="B30" s="47">
        <v>44104</v>
      </c>
      <c r="C30" s="46">
        <v>1500</v>
      </c>
      <c r="D30" s="45">
        <v>1500</v>
      </c>
      <c r="E30" s="44">
        <f t="shared" si="0"/>
        <v>1500</v>
      </c>
      <c r="F30" s="46">
        <v>1521.5</v>
      </c>
      <c r="G30" s="45">
        <v>1521.5</v>
      </c>
      <c r="H30" s="44">
        <f t="shared" si="1"/>
        <v>1521.5</v>
      </c>
      <c r="I30" s="46">
        <v>1518.5</v>
      </c>
      <c r="J30" s="45">
        <v>1518.5</v>
      </c>
      <c r="K30" s="44">
        <f t="shared" si="2"/>
        <v>1518.5</v>
      </c>
      <c r="L30" s="52">
        <v>1500</v>
      </c>
      <c r="M30" s="51">
        <v>1.2827</v>
      </c>
      <c r="N30" s="51">
        <v>1.1708000000000001</v>
      </c>
      <c r="O30" s="50">
        <v>105.72</v>
      </c>
      <c r="P30" s="43">
        <v>1169.4100000000001</v>
      </c>
      <c r="Q30" s="43">
        <v>1185.3399999999999</v>
      </c>
      <c r="R30" s="49">
        <f t="shared" si="3"/>
        <v>1281.1752647762214</v>
      </c>
      <c r="S30" s="48">
        <v>1.2836000000000001</v>
      </c>
    </row>
    <row r="31" spans="2:19" s="10" customFormat="1">
      <c r="B31" s="42" t="s">
        <v>11</v>
      </c>
      <c r="C31" s="41">
        <f>ROUND(AVERAGE(C9:C30),2)</f>
        <v>1472.86</v>
      </c>
      <c r="D31" s="40">
        <f>ROUND(AVERAGE(D9:D30),2)</f>
        <v>1472.86</v>
      </c>
      <c r="E31" s="39">
        <f>ROUND(AVERAGE(C31:D31),2)</f>
        <v>1472.86</v>
      </c>
      <c r="F31" s="41">
        <f>ROUND(AVERAGE(F9:F30),2)</f>
        <v>1494.84</v>
      </c>
      <c r="G31" s="40">
        <f>ROUND(AVERAGE(G9:G30),2)</f>
        <v>1494.84</v>
      </c>
      <c r="H31" s="39">
        <f>ROUND(AVERAGE(F31:G31),2)</f>
        <v>1494.84</v>
      </c>
      <c r="I31" s="41">
        <f>ROUND(AVERAGE(I9:I30),2)</f>
        <v>1491.84</v>
      </c>
      <c r="J31" s="40">
        <f>ROUND(AVERAGE(J9:J30),2)</f>
        <v>1491.84</v>
      </c>
      <c r="K31" s="39">
        <f>ROUND(AVERAGE(I31:J31),2)</f>
        <v>1491.84</v>
      </c>
      <c r="L31" s="38">
        <f>ROUND(AVERAGE(L9:L30),2)</f>
        <v>1472.86</v>
      </c>
      <c r="M31" s="37">
        <f>ROUND(AVERAGE(M9:M30),4)</f>
        <v>1.2969999999999999</v>
      </c>
      <c r="N31" s="36">
        <f>ROUND(AVERAGE(N9:N30),4)</f>
        <v>1.1794</v>
      </c>
      <c r="O31" s="175">
        <f>ROUND(AVERAGE(O9:O30),2)</f>
        <v>105.58</v>
      </c>
      <c r="P31" s="35">
        <f>AVERAGE(P9:P30)</f>
        <v>1135.8122727272728</v>
      </c>
      <c r="Q31" s="35">
        <f>AVERAGE(Q9:Q30)</f>
        <v>1152.3054545454545</v>
      </c>
      <c r="R31" s="35">
        <f>AVERAGE(R9:R30)</f>
        <v>1249.0348791761087</v>
      </c>
      <c r="S31" s="34">
        <f>AVERAGE(S9:S30)</f>
        <v>1.2976545454545454</v>
      </c>
    </row>
    <row r="32" spans="2:19" s="5" customFormat="1">
      <c r="B32" s="33" t="s">
        <v>12</v>
      </c>
      <c r="C32" s="32">
        <f t="shared" ref="C32:S32" si="4">MAX(C9:C30)</f>
        <v>1578</v>
      </c>
      <c r="D32" s="31">
        <f t="shared" si="4"/>
        <v>1578</v>
      </c>
      <c r="E32" s="30">
        <f t="shared" si="4"/>
        <v>1578</v>
      </c>
      <c r="F32" s="32">
        <f t="shared" si="4"/>
        <v>1600</v>
      </c>
      <c r="G32" s="31">
        <f t="shared" si="4"/>
        <v>1600</v>
      </c>
      <c r="H32" s="30">
        <f t="shared" si="4"/>
        <v>1600</v>
      </c>
      <c r="I32" s="32">
        <f t="shared" si="4"/>
        <v>1597</v>
      </c>
      <c r="J32" s="31">
        <f t="shared" si="4"/>
        <v>1597</v>
      </c>
      <c r="K32" s="30">
        <f t="shared" si="4"/>
        <v>1597</v>
      </c>
      <c r="L32" s="29">
        <f t="shared" si="4"/>
        <v>1578</v>
      </c>
      <c r="M32" s="28">
        <f t="shared" si="4"/>
        <v>1.3472</v>
      </c>
      <c r="N32" s="27">
        <f t="shared" si="4"/>
        <v>1.1988000000000001</v>
      </c>
      <c r="O32" s="26">
        <f t="shared" si="4"/>
        <v>106.46</v>
      </c>
      <c r="P32" s="25">
        <f t="shared" si="4"/>
        <v>1226.77</v>
      </c>
      <c r="Q32" s="25">
        <f t="shared" si="4"/>
        <v>1242.9100000000001</v>
      </c>
      <c r="R32" s="25">
        <f t="shared" si="4"/>
        <v>1347.7963785445847</v>
      </c>
      <c r="S32" s="24">
        <f t="shared" si="4"/>
        <v>1.3478000000000001</v>
      </c>
    </row>
    <row r="33" spans="2:19" s="5" customFormat="1" ht="13.5" thickBot="1">
      <c r="B33" s="23" t="s">
        <v>13</v>
      </c>
      <c r="C33" s="22">
        <f t="shared" ref="C33:S33" si="5">MIN(C9:C30)</f>
        <v>1400.5</v>
      </c>
      <c r="D33" s="21">
        <f t="shared" si="5"/>
        <v>1400.5</v>
      </c>
      <c r="E33" s="20">
        <f t="shared" si="5"/>
        <v>1400.5</v>
      </c>
      <c r="F33" s="22">
        <f t="shared" si="5"/>
        <v>1440</v>
      </c>
      <c r="G33" s="21">
        <f t="shared" si="5"/>
        <v>1440</v>
      </c>
      <c r="H33" s="20">
        <f t="shared" si="5"/>
        <v>1440</v>
      </c>
      <c r="I33" s="22">
        <f t="shared" si="5"/>
        <v>1437</v>
      </c>
      <c r="J33" s="21">
        <f t="shared" si="5"/>
        <v>1437</v>
      </c>
      <c r="K33" s="20">
        <f t="shared" si="5"/>
        <v>1437</v>
      </c>
      <c r="L33" s="19">
        <f t="shared" si="5"/>
        <v>1400.5</v>
      </c>
      <c r="M33" s="18">
        <f t="shared" si="5"/>
        <v>1.2725</v>
      </c>
      <c r="N33" s="17">
        <f t="shared" si="5"/>
        <v>1.1631</v>
      </c>
      <c r="O33" s="16">
        <f t="shared" si="5"/>
        <v>104.1</v>
      </c>
      <c r="P33" s="15">
        <f t="shared" si="5"/>
        <v>1083.73</v>
      </c>
      <c r="Q33" s="15">
        <f t="shared" si="5"/>
        <v>1083.25</v>
      </c>
      <c r="R33" s="15">
        <f t="shared" si="5"/>
        <v>1177.6824756138581</v>
      </c>
      <c r="S33" s="14">
        <f t="shared" si="5"/>
        <v>1.2730999999999999</v>
      </c>
    </row>
    <row r="35" spans="2:19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19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>
      <c r="B3" s="6" t="s">
        <v>19</v>
      </c>
    </row>
    <row r="4" spans="1:19">
      <c r="B4" s="61" t="s">
        <v>30</v>
      </c>
    </row>
    <row r="6" spans="1:19" ht="13.5" thickBot="1">
      <c r="B6" s="1">
        <v>44075</v>
      </c>
    </row>
    <row r="7" spans="1:19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>
      <c r="B9" s="47">
        <v>44075</v>
      </c>
      <c r="C9" s="46">
        <v>1395.5</v>
      </c>
      <c r="D9" s="45">
        <v>1395.5</v>
      </c>
      <c r="E9" s="44">
        <f t="shared" ref="E9:E30" si="0">AVERAGE(C9:D9)</f>
        <v>1395.5</v>
      </c>
      <c r="F9" s="46">
        <v>1430</v>
      </c>
      <c r="G9" s="45">
        <v>1430</v>
      </c>
      <c r="H9" s="44">
        <f t="shared" ref="H9:H30" si="1">AVERAGE(F9:G9)</f>
        <v>1430</v>
      </c>
      <c r="I9" s="46">
        <v>1456</v>
      </c>
      <c r="J9" s="45">
        <v>1456</v>
      </c>
      <c r="K9" s="44">
        <f t="shared" ref="K9:K30" si="2">AVERAGE(I9:J9)</f>
        <v>1456</v>
      </c>
      <c r="L9" s="52">
        <v>1395.5</v>
      </c>
      <c r="M9" s="51">
        <v>1.3472</v>
      </c>
      <c r="N9" s="53">
        <v>1.1988000000000001</v>
      </c>
      <c r="O9" s="50">
        <v>105.89</v>
      </c>
      <c r="P9" s="43">
        <v>1035.8499999999999</v>
      </c>
      <c r="Q9" s="43">
        <v>1060.99</v>
      </c>
      <c r="R9" s="49">
        <f t="shared" ref="R9:R30" si="3">L9/N9</f>
        <v>1164.0807474140806</v>
      </c>
      <c r="S9" s="48">
        <v>1.3478000000000001</v>
      </c>
    </row>
    <row r="10" spans="1:19">
      <c r="B10" s="47">
        <v>44076</v>
      </c>
      <c r="C10" s="46">
        <v>1395.5</v>
      </c>
      <c r="D10" s="45">
        <v>1395.5</v>
      </c>
      <c r="E10" s="44">
        <f t="shared" si="0"/>
        <v>1395.5</v>
      </c>
      <c r="F10" s="46">
        <v>1430</v>
      </c>
      <c r="G10" s="45">
        <v>1430</v>
      </c>
      <c r="H10" s="44">
        <f t="shared" si="1"/>
        <v>1430</v>
      </c>
      <c r="I10" s="46">
        <v>1455.5</v>
      </c>
      <c r="J10" s="45">
        <v>1455.5</v>
      </c>
      <c r="K10" s="44">
        <f t="shared" si="2"/>
        <v>1455.5</v>
      </c>
      <c r="L10" s="52">
        <v>1395.5</v>
      </c>
      <c r="M10" s="51">
        <v>1.3342000000000001</v>
      </c>
      <c r="N10" s="51">
        <v>1.1856</v>
      </c>
      <c r="O10" s="50">
        <v>106.28</v>
      </c>
      <c r="P10" s="43">
        <v>1045.95</v>
      </c>
      <c r="Q10" s="43">
        <v>1071.32</v>
      </c>
      <c r="R10" s="49">
        <f t="shared" si="3"/>
        <v>1177.0411605937923</v>
      </c>
      <c r="S10" s="48">
        <v>1.3348</v>
      </c>
    </row>
    <row r="11" spans="1:19">
      <c r="B11" s="47">
        <v>44077</v>
      </c>
      <c r="C11" s="46">
        <v>1396.5</v>
      </c>
      <c r="D11" s="45">
        <v>1396.5</v>
      </c>
      <c r="E11" s="44">
        <f t="shared" si="0"/>
        <v>1396.5</v>
      </c>
      <c r="F11" s="46">
        <v>1430</v>
      </c>
      <c r="G11" s="45">
        <v>1430</v>
      </c>
      <c r="H11" s="44">
        <f t="shared" si="1"/>
        <v>1430</v>
      </c>
      <c r="I11" s="46">
        <v>1455</v>
      </c>
      <c r="J11" s="45">
        <v>1455</v>
      </c>
      <c r="K11" s="44">
        <f t="shared" si="2"/>
        <v>1455</v>
      </c>
      <c r="L11" s="52">
        <v>1396.5</v>
      </c>
      <c r="M11" s="51">
        <v>1.3257000000000001</v>
      </c>
      <c r="N11" s="51">
        <v>1.1814</v>
      </c>
      <c r="O11" s="50">
        <v>106.46</v>
      </c>
      <c r="P11" s="43">
        <v>1053.4100000000001</v>
      </c>
      <c r="Q11" s="43">
        <v>1078.19</v>
      </c>
      <c r="R11" s="49">
        <f t="shared" si="3"/>
        <v>1182.0721178263077</v>
      </c>
      <c r="S11" s="48">
        <v>1.3263</v>
      </c>
    </row>
    <row r="12" spans="1:19">
      <c r="B12" s="47">
        <v>44078</v>
      </c>
      <c r="C12" s="46">
        <v>1400</v>
      </c>
      <c r="D12" s="45">
        <v>1400</v>
      </c>
      <c r="E12" s="44">
        <f t="shared" si="0"/>
        <v>1400</v>
      </c>
      <c r="F12" s="46">
        <v>1433.5</v>
      </c>
      <c r="G12" s="45">
        <v>1433.5</v>
      </c>
      <c r="H12" s="44">
        <f t="shared" si="1"/>
        <v>1433.5</v>
      </c>
      <c r="I12" s="46">
        <v>1458</v>
      </c>
      <c r="J12" s="45">
        <v>1458</v>
      </c>
      <c r="K12" s="44">
        <f t="shared" si="2"/>
        <v>1458</v>
      </c>
      <c r="L12" s="52">
        <v>1400</v>
      </c>
      <c r="M12" s="51">
        <v>1.3261000000000001</v>
      </c>
      <c r="N12" s="51">
        <v>1.1843999999999999</v>
      </c>
      <c r="O12" s="50">
        <v>106.2</v>
      </c>
      <c r="P12" s="43">
        <v>1055.73</v>
      </c>
      <c r="Q12" s="43">
        <v>1080.5</v>
      </c>
      <c r="R12" s="49">
        <f t="shared" si="3"/>
        <v>1182.0330969267141</v>
      </c>
      <c r="S12" s="48">
        <v>1.3267</v>
      </c>
    </row>
    <row r="13" spans="1:19">
      <c r="B13" s="47">
        <v>44081</v>
      </c>
      <c r="C13" s="46">
        <v>1413</v>
      </c>
      <c r="D13" s="45">
        <v>1413</v>
      </c>
      <c r="E13" s="44">
        <f t="shared" si="0"/>
        <v>1413</v>
      </c>
      <c r="F13" s="46">
        <v>1430</v>
      </c>
      <c r="G13" s="45">
        <v>1430</v>
      </c>
      <c r="H13" s="44">
        <f t="shared" si="1"/>
        <v>1430</v>
      </c>
      <c r="I13" s="46">
        <v>1453.5</v>
      </c>
      <c r="J13" s="45">
        <v>1453.5</v>
      </c>
      <c r="K13" s="44">
        <f t="shared" si="2"/>
        <v>1453.5</v>
      </c>
      <c r="L13" s="52">
        <v>1413</v>
      </c>
      <c r="M13" s="51">
        <v>1.3164</v>
      </c>
      <c r="N13" s="51">
        <v>1.1820999999999999</v>
      </c>
      <c r="O13" s="50">
        <v>106.25</v>
      </c>
      <c r="P13" s="43">
        <v>1073.3800000000001</v>
      </c>
      <c r="Q13" s="43">
        <v>1085.8</v>
      </c>
      <c r="R13" s="49">
        <f t="shared" si="3"/>
        <v>1195.3303443025125</v>
      </c>
      <c r="S13" s="48">
        <v>1.3169999999999999</v>
      </c>
    </row>
    <row r="14" spans="1:19">
      <c r="B14" s="47">
        <v>44082</v>
      </c>
      <c r="C14" s="46">
        <v>1429.5</v>
      </c>
      <c r="D14" s="45">
        <v>1429.5</v>
      </c>
      <c r="E14" s="44">
        <f t="shared" si="0"/>
        <v>1429.5</v>
      </c>
      <c r="F14" s="46">
        <v>1430</v>
      </c>
      <c r="G14" s="45">
        <v>1430</v>
      </c>
      <c r="H14" s="44">
        <f t="shared" si="1"/>
        <v>1430</v>
      </c>
      <c r="I14" s="46">
        <v>1453.5</v>
      </c>
      <c r="J14" s="45">
        <v>1453.5</v>
      </c>
      <c r="K14" s="44">
        <f t="shared" si="2"/>
        <v>1453.5</v>
      </c>
      <c r="L14" s="52">
        <v>1429.5</v>
      </c>
      <c r="M14" s="51">
        <v>1.3037000000000001</v>
      </c>
      <c r="N14" s="51">
        <v>1.1795</v>
      </c>
      <c r="O14" s="50">
        <v>106.27</v>
      </c>
      <c r="P14" s="43">
        <v>1096.49</v>
      </c>
      <c r="Q14" s="43">
        <v>1096.29</v>
      </c>
      <c r="R14" s="49">
        <f t="shared" si="3"/>
        <v>1211.954217888936</v>
      </c>
      <c r="S14" s="48">
        <v>1.3044</v>
      </c>
    </row>
    <row r="15" spans="1:19">
      <c r="B15" s="47">
        <v>44083</v>
      </c>
      <c r="C15" s="46">
        <v>1434.5</v>
      </c>
      <c r="D15" s="45">
        <v>1434.5</v>
      </c>
      <c r="E15" s="44">
        <f t="shared" si="0"/>
        <v>1434.5</v>
      </c>
      <c r="F15" s="46">
        <v>1440</v>
      </c>
      <c r="G15" s="45">
        <v>1440</v>
      </c>
      <c r="H15" s="44">
        <f t="shared" si="1"/>
        <v>1440</v>
      </c>
      <c r="I15" s="46">
        <v>1463</v>
      </c>
      <c r="J15" s="45">
        <v>1463</v>
      </c>
      <c r="K15" s="44">
        <f t="shared" si="2"/>
        <v>1463</v>
      </c>
      <c r="L15" s="52">
        <v>1434.5</v>
      </c>
      <c r="M15" s="51">
        <v>1.2895000000000001</v>
      </c>
      <c r="N15" s="51">
        <v>1.1768000000000001</v>
      </c>
      <c r="O15" s="50">
        <v>106.18</v>
      </c>
      <c r="P15" s="43">
        <v>1112.45</v>
      </c>
      <c r="Q15" s="43">
        <v>1116.19</v>
      </c>
      <c r="R15" s="49">
        <f t="shared" si="3"/>
        <v>1218.9836845683208</v>
      </c>
      <c r="S15" s="48">
        <v>1.2901</v>
      </c>
    </row>
    <row r="16" spans="1:19">
      <c r="B16" s="47">
        <v>44084</v>
      </c>
      <c r="C16" s="46">
        <v>1444.5</v>
      </c>
      <c r="D16" s="45">
        <v>1444.5</v>
      </c>
      <c r="E16" s="44">
        <f t="shared" si="0"/>
        <v>1444.5</v>
      </c>
      <c r="F16" s="46">
        <v>1450</v>
      </c>
      <c r="G16" s="45">
        <v>1450</v>
      </c>
      <c r="H16" s="44">
        <f t="shared" si="1"/>
        <v>1450</v>
      </c>
      <c r="I16" s="46">
        <v>1472.5</v>
      </c>
      <c r="J16" s="45">
        <v>1472.5</v>
      </c>
      <c r="K16" s="44">
        <f t="shared" si="2"/>
        <v>1472.5</v>
      </c>
      <c r="L16" s="52">
        <v>1444.5</v>
      </c>
      <c r="M16" s="51">
        <v>1.2965</v>
      </c>
      <c r="N16" s="51">
        <v>1.1847000000000001</v>
      </c>
      <c r="O16" s="50">
        <v>106.12</v>
      </c>
      <c r="P16" s="43">
        <v>1114.1500000000001</v>
      </c>
      <c r="Q16" s="43">
        <v>1117.8800000000001</v>
      </c>
      <c r="R16" s="49">
        <f t="shared" si="3"/>
        <v>1219.2960243099517</v>
      </c>
      <c r="S16" s="48">
        <v>1.2970999999999999</v>
      </c>
    </row>
    <row r="17" spans="2:19">
      <c r="B17" s="47">
        <v>44085</v>
      </c>
      <c r="C17" s="46">
        <v>1475</v>
      </c>
      <c r="D17" s="45">
        <v>1475</v>
      </c>
      <c r="E17" s="44">
        <f t="shared" si="0"/>
        <v>1475</v>
      </c>
      <c r="F17" s="46">
        <v>1480.5</v>
      </c>
      <c r="G17" s="45">
        <v>1480.5</v>
      </c>
      <c r="H17" s="44">
        <f t="shared" si="1"/>
        <v>1480.5</v>
      </c>
      <c r="I17" s="46">
        <v>1503</v>
      </c>
      <c r="J17" s="45">
        <v>1503</v>
      </c>
      <c r="K17" s="44">
        <f t="shared" si="2"/>
        <v>1503</v>
      </c>
      <c r="L17" s="52">
        <v>1475</v>
      </c>
      <c r="M17" s="51">
        <v>1.2826</v>
      </c>
      <c r="N17" s="51">
        <v>1.1851</v>
      </c>
      <c r="O17" s="50">
        <v>106.17</v>
      </c>
      <c r="P17" s="43">
        <v>1150.01</v>
      </c>
      <c r="Q17" s="43">
        <v>1153.76</v>
      </c>
      <c r="R17" s="49">
        <f t="shared" si="3"/>
        <v>1244.6207071133238</v>
      </c>
      <c r="S17" s="48">
        <v>1.2831999999999999</v>
      </c>
    </row>
    <row r="18" spans="2:19">
      <c r="B18" s="47">
        <v>44088</v>
      </c>
      <c r="C18" s="46">
        <v>1443.5</v>
      </c>
      <c r="D18" s="45">
        <v>1443.5</v>
      </c>
      <c r="E18" s="44">
        <f t="shared" si="0"/>
        <v>1443.5</v>
      </c>
      <c r="F18" s="46">
        <v>1450</v>
      </c>
      <c r="G18" s="45">
        <v>1450</v>
      </c>
      <c r="H18" s="44">
        <f t="shared" si="1"/>
        <v>1450</v>
      </c>
      <c r="I18" s="46">
        <v>1471.5</v>
      </c>
      <c r="J18" s="45">
        <v>1471.5</v>
      </c>
      <c r="K18" s="44">
        <f t="shared" si="2"/>
        <v>1471.5</v>
      </c>
      <c r="L18" s="52">
        <v>1443.5</v>
      </c>
      <c r="M18" s="51">
        <v>1.2876000000000001</v>
      </c>
      <c r="N18" s="51">
        <v>1.1867000000000001</v>
      </c>
      <c r="O18" s="50">
        <v>106.01</v>
      </c>
      <c r="P18" s="43">
        <v>1121.08</v>
      </c>
      <c r="Q18" s="43">
        <v>1125.5999999999999</v>
      </c>
      <c r="R18" s="49">
        <f t="shared" si="3"/>
        <v>1216.3984157748378</v>
      </c>
      <c r="S18" s="48">
        <v>1.2882</v>
      </c>
    </row>
    <row r="19" spans="2:19">
      <c r="B19" s="47">
        <v>44089</v>
      </c>
      <c r="C19" s="46">
        <v>1437</v>
      </c>
      <c r="D19" s="45">
        <v>1437</v>
      </c>
      <c r="E19" s="44">
        <f t="shared" si="0"/>
        <v>1437</v>
      </c>
      <c r="F19" s="46">
        <v>1450</v>
      </c>
      <c r="G19" s="45">
        <v>1450</v>
      </c>
      <c r="H19" s="44">
        <f t="shared" si="1"/>
        <v>1450</v>
      </c>
      <c r="I19" s="46">
        <v>1471</v>
      </c>
      <c r="J19" s="45">
        <v>1471</v>
      </c>
      <c r="K19" s="44">
        <f t="shared" si="2"/>
        <v>1471</v>
      </c>
      <c r="L19" s="52">
        <v>1437</v>
      </c>
      <c r="M19" s="51">
        <v>1.2911999999999999</v>
      </c>
      <c r="N19" s="51">
        <v>1.1892</v>
      </c>
      <c r="O19" s="50">
        <v>105.54</v>
      </c>
      <c r="P19" s="43">
        <v>1112.92</v>
      </c>
      <c r="Q19" s="43">
        <v>1122.46</v>
      </c>
      <c r="R19" s="49">
        <f t="shared" si="3"/>
        <v>1208.3753784056507</v>
      </c>
      <c r="S19" s="48">
        <v>1.2918000000000001</v>
      </c>
    </row>
    <row r="20" spans="2:19">
      <c r="B20" s="47">
        <v>44090</v>
      </c>
      <c r="C20" s="46">
        <v>1460</v>
      </c>
      <c r="D20" s="45">
        <v>1460</v>
      </c>
      <c r="E20" s="44">
        <f t="shared" si="0"/>
        <v>1460</v>
      </c>
      <c r="F20" s="46">
        <v>1475</v>
      </c>
      <c r="G20" s="45">
        <v>1475</v>
      </c>
      <c r="H20" s="44">
        <f t="shared" si="1"/>
        <v>1475</v>
      </c>
      <c r="I20" s="46">
        <v>1499</v>
      </c>
      <c r="J20" s="45">
        <v>1499</v>
      </c>
      <c r="K20" s="44">
        <f t="shared" si="2"/>
        <v>1499</v>
      </c>
      <c r="L20" s="52">
        <v>1460</v>
      </c>
      <c r="M20" s="51">
        <v>1.298</v>
      </c>
      <c r="N20" s="51">
        <v>1.1868000000000001</v>
      </c>
      <c r="O20" s="50">
        <v>105.09</v>
      </c>
      <c r="P20" s="43">
        <v>1124.81</v>
      </c>
      <c r="Q20" s="43">
        <v>1135.8399999999999</v>
      </c>
      <c r="R20" s="49">
        <f t="shared" si="3"/>
        <v>1230.1988540613413</v>
      </c>
      <c r="S20" s="48">
        <v>1.2986</v>
      </c>
    </row>
    <row r="21" spans="2:19">
      <c r="B21" s="47">
        <v>44091</v>
      </c>
      <c r="C21" s="46">
        <v>1471</v>
      </c>
      <c r="D21" s="45">
        <v>1471</v>
      </c>
      <c r="E21" s="44">
        <f t="shared" si="0"/>
        <v>1471</v>
      </c>
      <c r="F21" s="46">
        <v>1485</v>
      </c>
      <c r="G21" s="45">
        <v>1485</v>
      </c>
      <c r="H21" s="44">
        <f t="shared" si="1"/>
        <v>1485</v>
      </c>
      <c r="I21" s="46">
        <v>1509</v>
      </c>
      <c r="J21" s="45">
        <v>1509</v>
      </c>
      <c r="K21" s="44">
        <f t="shared" si="2"/>
        <v>1509</v>
      </c>
      <c r="L21" s="52">
        <v>1471</v>
      </c>
      <c r="M21" s="51">
        <v>1.2904</v>
      </c>
      <c r="N21" s="51">
        <v>1.1806000000000001</v>
      </c>
      <c r="O21" s="50">
        <v>104.54</v>
      </c>
      <c r="P21" s="43">
        <v>1139.96</v>
      </c>
      <c r="Q21" s="43">
        <v>1150.27</v>
      </c>
      <c r="R21" s="49">
        <f t="shared" si="3"/>
        <v>1245.9766220565814</v>
      </c>
      <c r="S21" s="48">
        <v>1.2909999999999999</v>
      </c>
    </row>
    <row r="22" spans="2:19">
      <c r="B22" s="47">
        <v>44092</v>
      </c>
      <c r="C22" s="46">
        <v>1470</v>
      </c>
      <c r="D22" s="45">
        <v>1470</v>
      </c>
      <c r="E22" s="44">
        <f t="shared" si="0"/>
        <v>1470</v>
      </c>
      <c r="F22" s="46">
        <v>1490</v>
      </c>
      <c r="G22" s="45">
        <v>1490</v>
      </c>
      <c r="H22" s="44">
        <f t="shared" si="1"/>
        <v>1490</v>
      </c>
      <c r="I22" s="46">
        <v>1514.5</v>
      </c>
      <c r="J22" s="45">
        <v>1514.5</v>
      </c>
      <c r="K22" s="44">
        <f t="shared" si="2"/>
        <v>1514.5</v>
      </c>
      <c r="L22" s="52">
        <v>1470</v>
      </c>
      <c r="M22" s="51">
        <v>1.2970999999999999</v>
      </c>
      <c r="N22" s="51">
        <v>1.1841999999999999</v>
      </c>
      <c r="O22" s="50">
        <v>104.38</v>
      </c>
      <c r="P22" s="43">
        <v>1133.3</v>
      </c>
      <c r="Q22" s="43">
        <v>1148.19</v>
      </c>
      <c r="R22" s="49">
        <f t="shared" si="3"/>
        <v>1241.3443675054891</v>
      </c>
      <c r="S22" s="48">
        <v>1.2977000000000001</v>
      </c>
    </row>
    <row r="23" spans="2:19">
      <c r="B23" s="47">
        <v>44095</v>
      </c>
      <c r="C23" s="46">
        <v>1463</v>
      </c>
      <c r="D23" s="45">
        <v>1463</v>
      </c>
      <c r="E23" s="44">
        <f t="shared" si="0"/>
        <v>1463</v>
      </c>
      <c r="F23" s="46">
        <v>1490</v>
      </c>
      <c r="G23" s="45">
        <v>1490</v>
      </c>
      <c r="H23" s="44">
        <f t="shared" si="1"/>
        <v>1490</v>
      </c>
      <c r="I23" s="46">
        <v>1519.5</v>
      </c>
      <c r="J23" s="45">
        <v>1519.5</v>
      </c>
      <c r="K23" s="44">
        <f t="shared" si="2"/>
        <v>1519.5</v>
      </c>
      <c r="L23" s="52">
        <v>1463</v>
      </c>
      <c r="M23" s="51">
        <v>1.2867999999999999</v>
      </c>
      <c r="N23" s="51">
        <v>1.1796</v>
      </c>
      <c r="O23" s="50">
        <v>104.1</v>
      </c>
      <c r="P23" s="43">
        <v>1136.93</v>
      </c>
      <c r="Q23" s="43">
        <v>1157.3699999999999</v>
      </c>
      <c r="R23" s="49">
        <f t="shared" si="3"/>
        <v>1240.2509325194981</v>
      </c>
      <c r="S23" s="48">
        <v>1.2874000000000001</v>
      </c>
    </row>
    <row r="24" spans="2:19">
      <c r="B24" s="47">
        <v>44096</v>
      </c>
      <c r="C24" s="46">
        <v>1460.5</v>
      </c>
      <c r="D24" s="45">
        <v>1460.5</v>
      </c>
      <c r="E24" s="44">
        <f t="shared" si="0"/>
        <v>1460.5</v>
      </c>
      <c r="F24" s="46">
        <v>1490</v>
      </c>
      <c r="G24" s="45">
        <v>1490</v>
      </c>
      <c r="H24" s="44">
        <f t="shared" si="1"/>
        <v>1490</v>
      </c>
      <c r="I24" s="46">
        <v>1525</v>
      </c>
      <c r="J24" s="45">
        <v>1525</v>
      </c>
      <c r="K24" s="44">
        <f t="shared" si="2"/>
        <v>1525</v>
      </c>
      <c r="L24" s="52">
        <v>1460.5</v>
      </c>
      <c r="M24" s="51">
        <v>1.2808999999999999</v>
      </c>
      <c r="N24" s="51">
        <v>1.1753</v>
      </c>
      <c r="O24" s="50">
        <v>104.52</v>
      </c>
      <c r="P24" s="43">
        <v>1140.21</v>
      </c>
      <c r="Q24" s="43">
        <v>1162.79</v>
      </c>
      <c r="R24" s="49">
        <f t="shared" si="3"/>
        <v>1242.6614481409001</v>
      </c>
      <c r="S24" s="48">
        <v>1.2814000000000001</v>
      </c>
    </row>
    <row r="25" spans="2:19">
      <c r="B25" s="47">
        <v>44097</v>
      </c>
      <c r="C25" s="46">
        <v>1460.5</v>
      </c>
      <c r="D25" s="45">
        <v>1460.5</v>
      </c>
      <c r="E25" s="44">
        <f t="shared" si="0"/>
        <v>1460.5</v>
      </c>
      <c r="F25" s="46">
        <v>1490</v>
      </c>
      <c r="G25" s="45">
        <v>1490</v>
      </c>
      <c r="H25" s="44">
        <f t="shared" si="1"/>
        <v>1490</v>
      </c>
      <c r="I25" s="46">
        <v>1524.5</v>
      </c>
      <c r="J25" s="45">
        <v>1524.5</v>
      </c>
      <c r="K25" s="44">
        <f t="shared" si="2"/>
        <v>1524.5</v>
      </c>
      <c r="L25" s="52">
        <v>1460.5</v>
      </c>
      <c r="M25" s="51">
        <v>1.2725</v>
      </c>
      <c r="N25" s="51">
        <v>1.169</v>
      </c>
      <c r="O25" s="50">
        <v>105.13</v>
      </c>
      <c r="P25" s="43">
        <v>1147.74</v>
      </c>
      <c r="Q25" s="43">
        <v>1170.3699999999999</v>
      </c>
      <c r="R25" s="49">
        <f t="shared" si="3"/>
        <v>1249.3584260051325</v>
      </c>
      <c r="S25" s="48">
        <v>1.2730999999999999</v>
      </c>
    </row>
    <row r="26" spans="2:19">
      <c r="B26" s="47">
        <v>44098</v>
      </c>
      <c r="C26" s="46">
        <v>1450.5</v>
      </c>
      <c r="D26" s="45">
        <v>1450.5</v>
      </c>
      <c r="E26" s="44">
        <f t="shared" si="0"/>
        <v>1450.5</v>
      </c>
      <c r="F26" s="46">
        <v>1479.5</v>
      </c>
      <c r="G26" s="45">
        <v>1479.5</v>
      </c>
      <c r="H26" s="44">
        <f t="shared" si="1"/>
        <v>1479.5</v>
      </c>
      <c r="I26" s="46">
        <v>1514</v>
      </c>
      <c r="J26" s="45">
        <v>1514</v>
      </c>
      <c r="K26" s="44">
        <f t="shared" si="2"/>
        <v>1514</v>
      </c>
      <c r="L26" s="52">
        <v>1450.5</v>
      </c>
      <c r="M26" s="51">
        <v>1.2744</v>
      </c>
      <c r="N26" s="51">
        <v>1.1639999999999999</v>
      </c>
      <c r="O26" s="50">
        <v>105.43</v>
      </c>
      <c r="P26" s="43">
        <v>1138.18</v>
      </c>
      <c r="Q26" s="43">
        <v>1160.48</v>
      </c>
      <c r="R26" s="49">
        <f t="shared" si="3"/>
        <v>1246.1340206185569</v>
      </c>
      <c r="S26" s="48">
        <v>1.2748999999999999</v>
      </c>
    </row>
    <row r="27" spans="2:19">
      <c r="B27" s="47">
        <v>44099</v>
      </c>
      <c r="C27" s="46">
        <v>1435</v>
      </c>
      <c r="D27" s="45">
        <v>1435</v>
      </c>
      <c r="E27" s="44">
        <f t="shared" si="0"/>
        <v>1435</v>
      </c>
      <c r="F27" s="46">
        <v>1465</v>
      </c>
      <c r="G27" s="45">
        <v>1465</v>
      </c>
      <c r="H27" s="44">
        <f t="shared" si="1"/>
        <v>1465</v>
      </c>
      <c r="I27" s="46">
        <v>1499.5</v>
      </c>
      <c r="J27" s="45">
        <v>1499.5</v>
      </c>
      <c r="K27" s="44">
        <f t="shared" si="2"/>
        <v>1499.5</v>
      </c>
      <c r="L27" s="52">
        <v>1435</v>
      </c>
      <c r="M27" s="51">
        <v>1.2741</v>
      </c>
      <c r="N27" s="51">
        <v>1.1631</v>
      </c>
      <c r="O27" s="50">
        <v>105.49</v>
      </c>
      <c r="P27" s="43">
        <v>1126.29</v>
      </c>
      <c r="Q27" s="43">
        <v>1149.29</v>
      </c>
      <c r="R27" s="49">
        <f t="shared" si="3"/>
        <v>1233.7718166967586</v>
      </c>
      <c r="S27" s="48">
        <v>1.2746999999999999</v>
      </c>
    </row>
    <row r="28" spans="2:19">
      <c r="B28" s="47">
        <v>44102</v>
      </c>
      <c r="C28" s="46">
        <v>1450</v>
      </c>
      <c r="D28" s="45">
        <v>1450</v>
      </c>
      <c r="E28" s="44">
        <f t="shared" si="0"/>
        <v>1450</v>
      </c>
      <c r="F28" s="46">
        <v>1475</v>
      </c>
      <c r="G28" s="45">
        <v>1475</v>
      </c>
      <c r="H28" s="44">
        <f t="shared" si="1"/>
        <v>1475</v>
      </c>
      <c r="I28" s="46">
        <v>1508</v>
      </c>
      <c r="J28" s="45">
        <v>1508</v>
      </c>
      <c r="K28" s="44">
        <f t="shared" si="2"/>
        <v>1508</v>
      </c>
      <c r="L28" s="52">
        <v>1450</v>
      </c>
      <c r="M28" s="51">
        <v>1.2907</v>
      </c>
      <c r="N28" s="51">
        <v>1.1675</v>
      </c>
      <c r="O28" s="50">
        <v>105.39</v>
      </c>
      <c r="P28" s="43">
        <v>1123.42</v>
      </c>
      <c r="Q28" s="43">
        <v>1142.26</v>
      </c>
      <c r="R28" s="49">
        <f t="shared" si="3"/>
        <v>1241.9700214132763</v>
      </c>
      <c r="S28" s="48">
        <v>1.2912999999999999</v>
      </c>
    </row>
    <row r="29" spans="2:19">
      <c r="B29" s="47">
        <v>44103</v>
      </c>
      <c r="C29" s="46">
        <v>1475</v>
      </c>
      <c r="D29" s="45">
        <v>1475</v>
      </c>
      <c r="E29" s="44">
        <f t="shared" si="0"/>
        <v>1475</v>
      </c>
      <c r="F29" s="46">
        <v>1494.5</v>
      </c>
      <c r="G29" s="45">
        <v>1494.5</v>
      </c>
      <c r="H29" s="44">
        <f t="shared" si="1"/>
        <v>1494.5</v>
      </c>
      <c r="I29" s="46">
        <v>1527.5</v>
      </c>
      <c r="J29" s="45">
        <v>1527.5</v>
      </c>
      <c r="K29" s="44">
        <f t="shared" si="2"/>
        <v>1527.5</v>
      </c>
      <c r="L29" s="52">
        <v>1475</v>
      </c>
      <c r="M29" s="51">
        <v>1.2863</v>
      </c>
      <c r="N29" s="51">
        <v>1.1708000000000001</v>
      </c>
      <c r="O29" s="50">
        <v>105.63</v>
      </c>
      <c r="P29" s="43">
        <v>1146.7</v>
      </c>
      <c r="Q29" s="43">
        <v>1160.96</v>
      </c>
      <c r="R29" s="49">
        <f t="shared" si="3"/>
        <v>1259.8223436966177</v>
      </c>
      <c r="S29" s="48">
        <v>1.2873000000000001</v>
      </c>
    </row>
    <row r="30" spans="2:19">
      <c r="B30" s="47">
        <v>44104</v>
      </c>
      <c r="C30" s="46">
        <v>1500</v>
      </c>
      <c r="D30" s="45">
        <v>1500</v>
      </c>
      <c r="E30" s="44">
        <f t="shared" si="0"/>
        <v>1500</v>
      </c>
      <c r="F30" s="46">
        <v>1519.5</v>
      </c>
      <c r="G30" s="45">
        <v>1519.5</v>
      </c>
      <c r="H30" s="44">
        <f t="shared" si="1"/>
        <v>1519.5</v>
      </c>
      <c r="I30" s="46">
        <v>1552</v>
      </c>
      <c r="J30" s="45">
        <v>1552</v>
      </c>
      <c r="K30" s="44">
        <f t="shared" si="2"/>
        <v>1552</v>
      </c>
      <c r="L30" s="52">
        <v>1500</v>
      </c>
      <c r="M30" s="51">
        <v>1.2827</v>
      </c>
      <c r="N30" s="51">
        <v>1.1708000000000001</v>
      </c>
      <c r="O30" s="50">
        <v>105.72</v>
      </c>
      <c r="P30" s="43">
        <v>1169.4100000000001</v>
      </c>
      <c r="Q30" s="43">
        <v>1183.78</v>
      </c>
      <c r="R30" s="49">
        <f t="shared" si="3"/>
        <v>1281.1752647762214</v>
      </c>
      <c r="S30" s="48">
        <v>1.2836000000000001</v>
      </c>
    </row>
    <row r="31" spans="2:19" s="10" customFormat="1">
      <c r="B31" s="42" t="s">
        <v>11</v>
      </c>
      <c r="C31" s="41">
        <f>ROUND(AVERAGE(C9:C30),2)</f>
        <v>1443.64</v>
      </c>
      <c r="D31" s="40">
        <f>ROUND(AVERAGE(D9:D30),2)</f>
        <v>1443.64</v>
      </c>
      <c r="E31" s="39">
        <f>ROUND(AVERAGE(C31:D31),2)</f>
        <v>1443.64</v>
      </c>
      <c r="F31" s="41">
        <f>ROUND(AVERAGE(F9:F30),2)</f>
        <v>1463.98</v>
      </c>
      <c r="G31" s="40">
        <f>ROUND(AVERAGE(G9:G30),2)</f>
        <v>1463.98</v>
      </c>
      <c r="H31" s="39">
        <f>ROUND(AVERAGE(F31:G31),2)</f>
        <v>1463.98</v>
      </c>
      <c r="I31" s="41">
        <f>ROUND(AVERAGE(I9:I30),2)</f>
        <v>1491.14</v>
      </c>
      <c r="J31" s="40">
        <f>ROUND(AVERAGE(J9:J30),2)</f>
        <v>1491.14</v>
      </c>
      <c r="K31" s="39">
        <f>ROUND(AVERAGE(I31:J31),2)</f>
        <v>1491.14</v>
      </c>
      <c r="L31" s="38">
        <f>ROUND(AVERAGE(L9:L30),2)</f>
        <v>1443.64</v>
      </c>
      <c r="M31" s="37">
        <f>ROUND(AVERAGE(M9:M30),4)</f>
        <v>1.2969999999999999</v>
      </c>
      <c r="N31" s="36">
        <f>ROUND(AVERAGE(N9:N30),4)</f>
        <v>1.1794</v>
      </c>
      <c r="O31" s="175">
        <f>ROUND(AVERAGE(O9:O30),2)</f>
        <v>105.58</v>
      </c>
      <c r="P31" s="35">
        <f>AVERAGE(P9:P30)</f>
        <v>1113.5622727272728</v>
      </c>
      <c r="Q31" s="35">
        <f>AVERAGE(Q9:Q30)</f>
        <v>1128.6627272727271</v>
      </c>
      <c r="R31" s="35">
        <f>AVERAGE(R9:R30)</f>
        <v>1224.2204551188547</v>
      </c>
      <c r="S31" s="34">
        <f>AVERAGE(S9:S30)</f>
        <v>1.2976545454545454</v>
      </c>
    </row>
    <row r="32" spans="2:19" s="5" customFormat="1">
      <c r="B32" s="33" t="s">
        <v>12</v>
      </c>
      <c r="C32" s="32">
        <f t="shared" ref="C32:S32" si="4">MAX(C9:C30)</f>
        <v>1500</v>
      </c>
      <c r="D32" s="31">
        <f t="shared" si="4"/>
        <v>1500</v>
      </c>
      <c r="E32" s="30">
        <f t="shared" si="4"/>
        <v>1500</v>
      </c>
      <c r="F32" s="32">
        <f t="shared" si="4"/>
        <v>1519.5</v>
      </c>
      <c r="G32" s="31">
        <f t="shared" si="4"/>
        <v>1519.5</v>
      </c>
      <c r="H32" s="30">
        <f t="shared" si="4"/>
        <v>1519.5</v>
      </c>
      <c r="I32" s="32">
        <f t="shared" si="4"/>
        <v>1552</v>
      </c>
      <c r="J32" s="31">
        <f t="shared" si="4"/>
        <v>1552</v>
      </c>
      <c r="K32" s="30">
        <f t="shared" si="4"/>
        <v>1552</v>
      </c>
      <c r="L32" s="29">
        <f t="shared" si="4"/>
        <v>1500</v>
      </c>
      <c r="M32" s="28">
        <f t="shared" si="4"/>
        <v>1.3472</v>
      </c>
      <c r="N32" s="27">
        <f t="shared" si="4"/>
        <v>1.1988000000000001</v>
      </c>
      <c r="O32" s="26">
        <f t="shared" si="4"/>
        <v>106.46</v>
      </c>
      <c r="P32" s="25">
        <f t="shared" si="4"/>
        <v>1169.4100000000001</v>
      </c>
      <c r="Q32" s="25">
        <f t="shared" si="4"/>
        <v>1183.78</v>
      </c>
      <c r="R32" s="25">
        <f t="shared" si="4"/>
        <v>1281.1752647762214</v>
      </c>
      <c r="S32" s="24">
        <f t="shared" si="4"/>
        <v>1.3478000000000001</v>
      </c>
    </row>
    <row r="33" spans="2:19" s="5" customFormat="1" ht="13.5" thickBot="1">
      <c r="B33" s="23" t="s">
        <v>13</v>
      </c>
      <c r="C33" s="22">
        <f t="shared" ref="C33:S33" si="5">MIN(C9:C30)</f>
        <v>1395.5</v>
      </c>
      <c r="D33" s="21">
        <f t="shared" si="5"/>
        <v>1395.5</v>
      </c>
      <c r="E33" s="20">
        <f t="shared" si="5"/>
        <v>1395.5</v>
      </c>
      <c r="F33" s="22">
        <f t="shared" si="5"/>
        <v>1430</v>
      </c>
      <c r="G33" s="21">
        <f t="shared" si="5"/>
        <v>1430</v>
      </c>
      <c r="H33" s="20">
        <f t="shared" si="5"/>
        <v>1430</v>
      </c>
      <c r="I33" s="22">
        <f t="shared" si="5"/>
        <v>1453.5</v>
      </c>
      <c r="J33" s="21">
        <f t="shared" si="5"/>
        <v>1453.5</v>
      </c>
      <c r="K33" s="20">
        <f t="shared" si="5"/>
        <v>1453.5</v>
      </c>
      <c r="L33" s="19">
        <f t="shared" si="5"/>
        <v>1395.5</v>
      </c>
      <c r="M33" s="18">
        <f t="shared" si="5"/>
        <v>1.2725</v>
      </c>
      <c r="N33" s="17">
        <f t="shared" si="5"/>
        <v>1.1631</v>
      </c>
      <c r="O33" s="16">
        <f t="shared" si="5"/>
        <v>104.1</v>
      </c>
      <c r="P33" s="15">
        <f t="shared" si="5"/>
        <v>1035.8499999999999</v>
      </c>
      <c r="Q33" s="15">
        <f t="shared" si="5"/>
        <v>1060.99</v>
      </c>
      <c r="R33" s="15">
        <f t="shared" si="5"/>
        <v>1164.0807474140806</v>
      </c>
      <c r="S33" s="14">
        <f t="shared" si="5"/>
        <v>1.2730999999999999</v>
      </c>
    </row>
    <row r="35" spans="2:19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19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>
      <c r="B3" s="6" t="s">
        <v>19</v>
      </c>
    </row>
    <row r="4" spans="1:25">
      <c r="B4" s="61" t="s">
        <v>26</v>
      </c>
    </row>
    <row r="6" spans="1:25" ht="13.5" thickBot="1">
      <c r="B6" s="1">
        <v>44075</v>
      </c>
    </row>
    <row r="7" spans="1:25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>
      <c r="B9" s="47">
        <v>44075</v>
      </c>
      <c r="C9" s="46">
        <v>1781.5</v>
      </c>
      <c r="D9" s="45">
        <v>1781.5</v>
      </c>
      <c r="E9" s="44">
        <f t="shared" ref="E9:E30" si="0">AVERAGE(C9:D9)</f>
        <v>1781.5</v>
      </c>
      <c r="F9" s="46">
        <v>1818</v>
      </c>
      <c r="G9" s="45">
        <v>1818</v>
      </c>
      <c r="H9" s="44">
        <f t="shared" ref="H9:H30" si="1">AVERAGE(F9:G9)</f>
        <v>1818</v>
      </c>
      <c r="I9" s="46">
        <v>1892.5</v>
      </c>
      <c r="J9" s="45">
        <v>1892.5</v>
      </c>
      <c r="K9" s="44">
        <f t="shared" ref="K9:K30" si="2">AVERAGE(I9:J9)</f>
        <v>1892.5</v>
      </c>
      <c r="L9" s="46">
        <v>1964</v>
      </c>
      <c r="M9" s="45">
        <v>1964</v>
      </c>
      <c r="N9" s="44">
        <f t="shared" ref="N9:N30" si="3">AVERAGE(L9:M9)</f>
        <v>1964</v>
      </c>
      <c r="O9" s="46">
        <v>2038</v>
      </c>
      <c r="P9" s="45">
        <v>2038</v>
      </c>
      <c r="Q9" s="44">
        <f t="shared" ref="Q9:Q30" si="4">AVERAGE(O9:P9)</f>
        <v>2038</v>
      </c>
      <c r="R9" s="52">
        <v>1781.5</v>
      </c>
      <c r="S9" s="51">
        <v>1.3472</v>
      </c>
      <c r="T9" s="53">
        <v>1.1988000000000001</v>
      </c>
      <c r="U9" s="50">
        <v>105.89</v>
      </c>
      <c r="V9" s="43">
        <v>1322.37</v>
      </c>
      <c r="W9" s="43">
        <v>1348.86</v>
      </c>
      <c r="X9" s="49">
        <f t="shared" ref="X9:X30" si="5">R9/T9</f>
        <v>1486.0694027360694</v>
      </c>
      <c r="Y9" s="48">
        <v>1.3478000000000001</v>
      </c>
    </row>
    <row r="10" spans="1:25">
      <c r="B10" s="47">
        <v>44076</v>
      </c>
      <c r="C10" s="46">
        <v>1778.5</v>
      </c>
      <c r="D10" s="45">
        <v>1778.5</v>
      </c>
      <c r="E10" s="44">
        <f t="shared" si="0"/>
        <v>1778.5</v>
      </c>
      <c r="F10" s="46">
        <v>1815</v>
      </c>
      <c r="G10" s="45">
        <v>1815</v>
      </c>
      <c r="H10" s="44">
        <f t="shared" si="1"/>
        <v>1815</v>
      </c>
      <c r="I10" s="46">
        <v>1890</v>
      </c>
      <c r="J10" s="45">
        <v>1890</v>
      </c>
      <c r="K10" s="44">
        <f t="shared" si="2"/>
        <v>1890</v>
      </c>
      <c r="L10" s="46">
        <v>1961.5</v>
      </c>
      <c r="M10" s="45">
        <v>1961.5</v>
      </c>
      <c r="N10" s="44">
        <f t="shared" si="3"/>
        <v>1961.5</v>
      </c>
      <c r="O10" s="46">
        <v>2032.5</v>
      </c>
      <c r="P10" s="45">
        <v>2032.5</v>
      </c>
      <c r="Q10" s="44">
        <f t="shared" si="4"/>
        <v>2032.5</v>
      </c>
      <c r="R10" s="52">
        <v>1778.5</v>
      </c>
      <c r="S10" s="51">
        <v>1.3342000000000001</v>
      </c>
      <c r="T10" s="51">
        <v>1.1856</v>
      </c>
      <c r="U10" s="50">
        <v>106.28</v>
      </c>
      <c r="V10" s="43">
        <v>1333.01</v>
      </c>
      <c r="W10" s="43">
        <v>1359.75</v>
      </c>
      <c r="X10" s="49">
        <f t="shared" si="5"/>
        <v>1500.0843454790822</v>
      </c>
      <c r="Y10" s="48">
        <v>1.3348</v>
      </c>
    </row>
    <row r="11" spans="1:25">
      <c r="B11" s="47">
        <v>44077</v>
      </c>
      <c r="C11" s="46">
        <v>1743.5</v>
      </c>
      <c r="D11" s="45">
        <v>1743.5</v>
      </c>
      <c r="E11" s="44">
        <f t="shared" si="0"/>
        <v>1743.5</v>
      </c>
      <c r="F11" s="46">
        <v>1779</v>
      </c>
      <c r="G11" s="45">
        <v>1779</v>
      </c>
      <c r="H11" s="44">
        <f t="shared" si="1"/>
        <v>1779</v>
      </c>
      <c r="I11" s="46">
        <v>1855</v>
      </c>
      <c r="J11" s="45">
        <v>1855</v>
      </c>
      <c r="K11" s="44">
        <f t="shared" si="2"/>
        <v>1855</v>
      </c>
      <c r="L11" s="46">
        <v>1926</v>
      </c>
      <c r="M11" s="45">
        <v>1926</v>
      </c>
      <c r="N11" s="44">
        <f t="shared" si="3"/>
        <v>1926</v>
      </c>
      <c r="O11" s="46">
        <v>1997</v>
      </c>
      <c r="P11" s="45">
        <v>1997</v>
      </c>
      <c r="Q11" s="44">
        <f t="shared" si="4"/>
        <v>1997</v>
      </c>
      <c r="R11" s="52">
        <v>1743.5</v>
      </c>
      <c r="S11" s="51">
        <v>1.3257000000000001</v>
      </c>
      <c r="T11" s="51">
        <v>1.1814</v>
      </c>
      <c r="U11" s="50">
        <v>106.46</v>
      </c>
      <c r="V11" s="43">
        <v>1315.15</v>
      </c>
      <c r="W11" s="43">
        <v>1341.33</v>
      </c>
      <c r="X11" s="49">
        <f t="shared" si="5"/>
        <v>1475.7914338919925</v>
      </c>
      <c r="Y11" s="48">
        <v>1.3263</v>
      </c>
    </row>
    <row r="12" spans="1:25">
      <c r="B12" s="47">
        <v>44078</v>
      </c>
      <c r="C12" s="46">
        <v>1753</v>
      </c>
      <c r="D12" s="45">
        <v>1753</v>
      </c>
      <c r="E12" s="44">
        <f t="shared" si="0"/>
        <v>1753</v>
      </c>
      <c r="F12" s="46">
        <v>1789</v>
      </c>
      <c r="G12" s="45">
        <v>1789</v>
      </c>
      <c r="H12" s="44">
        <f t="shared" si="1"/>
        <v>1789</v>
      </c>
      <c r="I12" s="46">
        <v>1864</v>
      </c>
      <c r="J12" s="45">
        <v>1864</v>
      </c>
      <c r="K12" s="44">
        <f t="shared" si="2"/>
        <v>1864</v>
      </c>
      <c r="L12" s="46">
        <v>1936</v>
      </c>
      <c r="M12" s="45">
        <v>1936</v>
      </c>
      <c r="N12" s="44">
        <f t="shared" si="3"/>
        <v>1936</v>
      </c>
      <c r="O12" s="46">
        <v>2007</v>
      </c>
      <c r="P12" s="45">
        <v>2007</v>
      </c>
      <c r="Q12" s="44">
        <f t="shared" si="4"/>
        <v>2007</v>
      </c>
      <c r="R12" s="52">
        <v>1753</v>
      </c>
      <c r="S12" s="51">
        <v>1.3261000000000001</v>
      </c>
      <c r="T12" s="51">
        <v>1.1843999999999999</v>
      </c>
      <c r="U12" s="50">
        <v>106.2</v>
      </c>
      <c r="V12" s="43">
        <v>1321.92</v>
      </c>
      <c r="W12" s="43">
        <v>1348.46</v>
      </c>
      <c r="X12" s="49">
        <f t="shared" si="5"/>
        <v>1480.0742992232356</v>
      </c>
      <c r="Y12" s="48">
        <v>1.3267</v>
      </c>
    </row>
    <row r="13" spans="1:25">
      <c r="B13" s="47">
        <v>44081</v>
      </c>
      <c r="C13" s="46">
        <v>1763</v>
      </c>
      <c r="D13" s="45">
        <v>1763</v>
      </c>
      <c r="E13" s="44">
        <f t="shared" si="0"/>
        <v>1763</v>
      </c>
      <c r="F13" s="46">
        <v>1803.5</v>
      </c>
      <c r="G13" s="45">
        <v>1803.5</v>
      </c>
      <c r="H13" s="44">
        <f t="shared" si="1"/>
        <v>1803.5</v>
      </c>
      <c r="I13" s="46">
        <v>1878.5</v>
      </c>
      <c r="J13" s="45">
        <v>1878.5</v>
      </c>
      <c r="K13" s="44">
        <f t="shared" si="2"/>
        <v>1878.5</v>
      </c>
      <c r="L13" s="46">
        <v>1949</v>
      </c>
      <c r="M13" s="45">
        <v>1949</v>
      </c>
      <c r="N13" s="44">
        <f t="shared" si="3"/>
        <v>1949</v>
      </c>
      <c r="O13" s="46">
        <v>2020</v>
      </c>
      <c r="P13" s="45">
        <v>2020</v>
      </c>
      <c r="Q13" s="44">
        <f t="shared" si="4"/>
        <v>2020</v>
      </c>
      <c r="R13" s="52">
        <v>1763</v>
      </c>
      <c r="S13" s="51">
        <v>1.3164</v>
      </c>
      <c r="T13" s="51">
        <v>1.1820999999999999</v>
      </c>
      <c r="U13" s="50">
        <v>106.25</v>
      </c>
      <c r="V13" s="43">
        <v>1339.26</v>
      </c>
      <c r="W13" s="43">
        <v>1369.4</v>
      </c>
      <c r="X13" s="49">
        <f t="shared" si="5"/>
        <v>1491.413585991033</v>
      </c>
      <c r="Y13" s="48">
        <v>1.3169999999999999</v>
      </c>
    </row>
    <row r="14" spans="1:25">
      <c r="B14" s="47">
        <v>44082</v>
      </c>
      <c r="C14" s="46">
        <v>1744</v>
      </c>
      <c r="D14" s="45">
        <v>1744</v>
      </c>
      <c r="E14" s="44">
        <f t="shared" si="0"/>
        <v>1744</v>
      </c>
      <c r="F14" s="46">
        <v>1783</v>
      </c>
      <c r="G14" s="45">
        <v>1783</v>
      </c>
      <c r="H14" s="44">
        <f t="shared" si="1"/>
        <v>1783</v>
      </c>
      <c r="I14" s="46">
        <v>1857.5</v>
      </c>
      <c r="J14" s="45">
        <v>1857.5</v>
      </c>
      <c r="K14" s="44">
        <f t="shared" si="2"/>
        <v>1857.5</v>
      </c>
      <c r="L14" s="46">
        <v>1929</v>
      </c>
      <c r="M14" s="45">
        <v>1929</v>
      </c>
      <c r="N14" s="44">
        <f t="shared" si="3"/>
        <v>1929</v>
      </c>
      <c r="O14" s="46">
        <v>2000</v>
      </c>
      <c r="P14" s="45">
        <v>2000</v>
      </c>
      <c r="Q14" s="44">
        <f t="shared" si="4"/>
        <v>2000</v>
      </c>
      <c r="R14" s="52">
        <v>1744</v>
      </c>
      <c r="S14" s="51">
        <v>1.3037000000000001</v>
      </c>
      <c r="T14" s="51">
        <v>1.1795</v>
      </c>
      <c r="U14" s="50">
        <v>106.27</v>
      </c>
      <c r="V14" s="43">
        <v>1337.73</v>
      </c>
      <c r="W14" s="43">
        <v>1366.91</v>
      </c>
      <c r="X14" s="49">
        <f t="shared" si="5"/>
        <v>1478.5926239932176</v>
      </c>
      <c r="Y14" s="48">
        <v>1.3044</v>
      </c>
    </row>
    <row r="15" spans="1:25">
      <c r="B15" s="47">
        <v>44083</v>
      </c>
      <c r="C15" s="46">
        <v>1740</v>
      </c>
      <c r="D15" s="45">
        <v>1740</v>
      </c>
      <c r="E15" s="44">
        <f t="shared" si="0"/>
        <v>1740</v>
      </c>
      <c r="F15" s="46">
        <v>1777.5</v>
      </c>
      <c r="G15" s="45">
        <v>1777.5</v>
      </c>
      <c r="H15" s="44">
        <f t="shared" si="1"/>
        <v>1777.5</v>
      </c>
      <c r="I15" s="46">
        <v>1853.5</v>
      </c>
      <c r="J15" s="45">
        <v>1853.5</v>
      </c>
      <c r="K15" s="44">
        <f t="shared" si="2"/>
        <v>1853.5</v>
      </c>
      <c r="L15" s="46">
        <v>1929</v>
      </c>
      <c r="M15" s="45">
        <v>1929</v>
      </c>
      <c r="N15" s="44">
        <f t="shared" si="3"/>
        <v>1929</v>
      </c>
      <c r="O15" s="46">
        <v>2001.5</v>
      </c>
      <c r="P15" s="45">
        <v>2001.5</v>
      </c>
      <c r="Q15" s="44">
        <f t="shared" si="4"/>
        <v>2001.5</v>
      </c>
      <c r="R15" s="52">
        <v>1740</v>
      </c>
      <c r="S15" s="51">
        <v>1.2895000000000001</v>
      </c>
      <c r="T15" s="51">
        <v>1.1768000000000001</v>
      </c>
      <c r="U15" s="50">
        <v>106.18</v>
      </c>
      <c r="V15" s="43">
        <v>1349.36</v>
      </c>
      <c r="W15" s="43">
        <v>1377.8</v>
      </c>
      <c r="X15" s="49">
        <f t="shared" si="5"/>
        <v>1478.5859959211421</v>
      </c>
      <c r="Y15" s="48">
        <v>1.2901</v>
      </c>
    </row>
    <row r="16" spans="1:25">
      <c r="B16" s="47">
        <v>44084</v>
      </c>
      <c r="C16" s="46">
        <v>1743.5</v>
      </c>
      <c r="D16" s="45">
        <v>1743.5</v>
      </c>
      <c r="E16" s="44">
        <f t="shared" si="0"/>
        <v>1743.5</v>
      </c>
      <c r="F16" s="46">
        <v>1781</v>
      </c>
      <c r="G16" s="45">
        <v>1781</v>
      </c>
      <c r="H16" s="44">
        <f t="shared" si="1"/>
        <v>1781</v>
      </c>
      <c r="I16" s="46">
        <v>1858.5</v>
      </c>
      <c r="J16" s="45">
        <v>1858.5</v>
      </c>
      <c r="K16" s="44">
        <f t="shared" si="2"/>
        <v>1858.5</v>
      </c>
      <c r="L16" s="46">
        <v>1935.5</v>
      </c>
      <c r="M16" s="45">
        <v>1935.5</v>
      </c>
      <c r="N16" s="44">
        <f t="shared" si="3"/>
        <v>1935.5</v>
      </c>
      <c r="O16" s="46">
        <v>2008</v>
      </c>
      <c r="P16" s="45">
        <v>2008</v>
      </c>
      <c r="Q16" s="44">
        <f t="shared" si="4"/>
        <v>2008</v>
      </c>
      <c r="R16" s="52">
        <v>1743.5</v>
      </c>
      <c r="S16" s="51">
        <v>1.2965</v>
      </c>
      <c r="T16" s="51">
        <v>1.1847000000000001</v>
      </c>
      <c r="U16" s="50">
        <v>106.12</v>
      </c>
      <c r="V16" s="43">
        <v>1344.77</v>
      </c>
      <c r="W16" s="43">
        <v>1373.06</v>
      </c>
      <c r="X16" s="49">
        <f t="shared" si="5"/>
        <v>1471.6805942432682</v>
      </c>
      <c r="Y16" s="48">
        <v>1.2970999999999999</v>
      </c>
    </row>
    <row r="17" spans="2:25">
      <c r="B17" s="47">
        <v>44085</v>
      </c>
      <c r="C17" s="46">
        <v>1746.5</v>
      </c>
      <c r="D17" s="45">
        <v>1746.5</v>
      </c>
      <c r="E17" s="44">
        <f t="shared" si="0"/>
        <v>1746.5</v>
      </c>
      <c r="F17" s="46">
        <v>1785.5</v>
      </c>
      <c r="G17" s="45">
        <v>1785.5</v>
      </c>
      <c r="H17" s="44">
        <f t="shared" si="1"/>
        <v>1785.5</v>
      </c>
      <c r="I17" s="46">
        <v>1863.5</v>
      </c>
      <c r="J17" s="45">
        <v>1863.5</v>
      </c>
      <c r="K17" s="44">
        <f t="shared" si="2"/>
        <v>1863.5</v>
      </c>
      <c r="L17" s="46">
        <v>1940.5</v>
      </c>
      <c r="M17" s="45">
        <v>1940.5</v>
      </c>
      <c r="N17" s="44">
        <f t="shared" si="3"/>
        <v>1940.5</v>
      </c>
      <c r="O17" s="46">
        <v>2013</v>
      </c>
      <c r="P17" s="45">
        <v>2013</v>
      </c>
      <c r="Q17" s="44">
        <f t="shared" si="4"/>
        <v>2013</v>
      </c>
      <c r="R17" s="52">
        <v>1746.5</v>
      </c>
      <c r="S17" s="51">
        <v>1.2826</v>
      </c>
      <c r="T17" s="51">
        <v>1.1851</v>
      </c>
      <c r="U17" s="50">
        <v>106.17</v>
      </c>
      <c r="V17" s="43">
        <v>1361.69</v>
      </c>
      <c r="W17" s="43">
        <v>1391.44</v>
      </c>
      <c r="X17" s="49">
        <f t="shared" si="5"/>
        <v>1473.7152982870643</v>
      </c>
      <c r="Y17" s="48">
        <v>1.2831999999999999</v>
      </c>
    </row>
    <row r="18" spans="2:25">
      <c r="B18" s="47">
        <v>44088</v>
      </c>
      <c r="C18" s="46">
        <v>1749</v>
      </c>
      <c r="D18" s="45">
        <v>1749</v>
      </c>
      <c r="E18" s="44">
        <f t="shared" si="0"/>
        <v>1749</v>
      </c>
      <c r="F18" s="46">
        <v>1787.5</v>
      </c>
      <c r="G18" s="45">
        <v>1787.5</v>
      </c>
      <c r="H18" s="44">
        <f t="shared" si="1"/>
        <v>1787.5</v>
      </c>
      <c r="I18" s="46">
        <v>1866</v>
      </c>
      <c r="J18" s="45">
        <v>1866</v>
      </c>
      <c r="K18" s="44">
        <f t="shared" si="2"/>
        <v>1866</v>
      </c>
      <c r="L18" s="46">
        <v>1944</v>
      </c>
      <c r="M18" s="45">
        <v>1944</v>
      </c>
      <c r="N18" s="44">
        <f t="shared" si="3"/>
        <v>1944</v>
      </c>
      <c r="O18" s="46">
        <v>2016.5</v>
      </c>
      <c r="P18" s="45">
        <v>2016.5</v>
      </c>
      <c r="Q18" s="44">
        <f t="shared" si="4"/>
        <v>2016.5</v>
      </c>
      <c r="R18" s="52">
        <v>1749</v>
      </c>
      <c r="S18" s="51">
        <v>1.2876000000000001</v>
      </c>
      <c r="T18" s="51">
        <v>1.1867000000000001</v>
      </c>
      <c r="U18" s="50">
        <v>106.01</v>
      </c>
      <c r="V18" s="43">
        <v>1358.34</v>
      </c>
      <c r="W18" s="43">
        <v>1387.6</v>
      </c>
      <c r="X18" s="49">
        <f t="shared" si="5"/>
        <v>1473.8350046347011</v>
      </c>
      <c r="Y18" s="48">
        <v>1.2882</v>
      </c>
    </row>
    <row r="19" spans="2:25">
      <c r="B19" s="47">
        <v>44089</v>
      </c>
      <c r="C19" s="46">
        <v>1767</v>
      </c>
      <c r="D19" s="45">
        <v>1767</v>
      </c>
      <c r="E19" s="44">
        <f t="shared" si="0"/>
        <v>1767</v>
      </c>
      <c r="F19" s="46">
        <v>1806.5</v>
      </c>
      <c r="G19" s="45">
        <v>1806.5</v>
      </c>
      <c r="H19" s="44">
        <f t="shared" si="1"/>
        <v>1806.5</v>
      </c>
      <c r="I19" s="46">
        <v>1882</v>
      </c>
      <c r="J19" s="45">
        <v>1882</v>
      </c>
      <c r="K19" s="44">
        <f t="shared" si="2"/>
        <v>1882</v>
      </c>
      <c r="L19" s="46">
        <v>1959</v>
      </c>
      <c r="M19" s="45">
        <v>1959</v>
      </c>
      <c r="N19" s="44">
        <f t="shared" si="3"/>
        <v>1959</v>
      </c>
      <c r="O19" s="46">
        <v>2031.5</v>
      </c>
      <c r="P19" s="45">
        <v>2031.5</v>
      </c>
      <c r="Q19" s="44">
        <f t="shared" si="4"/>
        <v>2031.5</v>
      </c>
      <c r="R19" s="52">
        <v>1767</v>
      </c>
      <c r="S19" s="51">
        <v>1.2911999999999999</v>
      </c>
      <c r="T19" s="51">
        <v>1.1892</v>
      </c>
      <c r="U19" s="50">
        <v>105.54</v>
      </c>
      <c r="V19" s="43">
        <v>1368.49</v>
      </c>
      <c r="W19" s="43">
        <v>1398.44</v>
      </c>
      <c r="X19" s="49">
        <f t="shared" si="5"/>
        <v>1485.8728557013117</v>
      </c>
      <c r="Y19" s="48">
        <v>1.2918000000000001</v>
      </c>
    </row>
    <row r="20" spans="2:25">
      <c r="B20" s="47">
        <v>44090</v>
      </c>
      <c r="C20" s="46">
        <v>1759</v>
      </c>
      <c r="D20" s="45">
        <v>1759</v>
      </c>
      <c r="E20" s="44">
        <f t="shared" si="0"/>
        <v>1759</v>
      </c>
      <c r="F20" s="46">
        <v>1798</v>
      </c>
      <c r="G20" s="45">
        <v>1798</v>
      </c>
      <c r="H20" s="44">
        <f t="shared" si="1"/>
        <v>1798</v>
      </c>
      <c r="I20" s="46">
        <v>1873</v>
      </c>
      <c r="J20" s="45">
        <v>1873</v>
      </c>
      <c r="K20" s="44">
        <f t="shared" si="2"/>
        <v>1873</v>
      </c>
      <c r="L20" s="46">
        <v>1950</v>
      </c>
      <c r="M20" s="45">
        <v>1950</v>
      </c>
      <c r="N20" s="44">
        <f t="shared" si="3"/>
        <v>1950</v>
      </c>
      <c r="O20" s="46">
        <v>2022.5</v>
      </c>
      <c r="P20" s="45">
        <v>2022.5</v>
      </c>
      <c r="Q20" s="44">
        <f t="shared" si="4"/>
        <v>2022.5</v>
      </c>
      <c r="R20" s="52">
        <v>1759</v>
      </c>
      <c r="S20" s="51">
        <v>1.298</v>
      </c>
      <c r="T20" s="51">
        <v>1.1868000000000001</v>
      </c>
      <c r="U20" s="50">
        <v>105.09</v>
      </c>
      <c r="V20" s="43">
        <v>1355.16</v>
      </c>
      <c r="W20" s="43">
        <v>1384.57</v>
      </c>
      <c r="X20" s="49">
        <f t="shared" si="5"/>
        <v>1482.1368385574654</v>
      </c>
      <c r="Y20" s="48">
        <v>1.2986</v>
      </c>
    </row>
    <row r="21" spans="2:25">
      <c r="B21" s="47">
        <v>44091</v>
      </c>
      <c r="C21" s="46">
        <v>1743.5</v>
      </c>
      <c r="D21" s="45">
        <v>1743.5</v>
      </c>
      <c r="E21" s="44">
        <f t="shared" si="0"/>
        <v>1743.5</v>
      </c>
      <c r="F21" s="46">
        <v>1783</v>
      </c>
      <c r="G21" s="45">
        <v>1783</v>
      </c>
      <c r="H21" s="44">
        <f t="shared" si="1"/>
        <v>1783</v>
      </c>
      <c r="I21" s="46">
        <v>1859.5</v>
      </c>
      <c r="J21" s="45">
        <v>1859.5</v>
      </c>
      <c r="K21" s="44">
        <f t="shared" si="2"/>
        <v>1859.5</v>
      </c>
      <c r="L21" s="46">
        <v>1936</v>
      </c>
      <c r="M21" s="45">
        <v>1936</v>
      </c>
      <c r="N21" s="44">
        <f t="shared" si="3"/>
        <v>1936</v>
      </c>
      <c r="O21" s="46">
        <v>2008.5</v>
      </c>
      <c r="P21" s="45">
        <v>2008.5</v>
      </c>
      <c r="Q21" s="44">
        <f t="shared" si="4"/>
        <v>2008.5</v>
      </c>
      <c r="R21" s="52">
        <v>1743.5</v>
      </c>
      <c r="S21" s="51">
        <v>1.2904</v>
      </c>
      <c r="T21" s="51">
        <v>1.1806000000000001</v>
      </c>
      <c r="U21" s="50">
        <v>104.54</v>
      </c>
      <c r="V21" s="43">
        <v>1351.13</v>
      </c>
      <c r="W21" s="43">
        <v>1381.1</v>
      </c>
      <c r="X21" s="49">
        <f t="shared" si="5"/>
        <v>1476.7914619684905</v>
      </c>
      <c r="Y21" s="48">
        <v>1.2909999999999999</v>
      </c>
    </row>
    <row r="22" spans="2:25">
      <c r="B22" s="47">
        <v>44092</v>
      </c>
      <c r="C22" s="46">
        <v>1745</v>
      </c>
      <c r="D22" s="45">
        <v>1745</v>
      </c>
      <c r="E22" s="44">
        <f t="shared" si="0"/>
        <v>1745</v>
      </c>
      <c r="F22" s="46">
        <v>1785.5</v>
      </c>
      <c r="G22" s="45">
        <v>1785.5</v>
      </c>
      <c r="H22" s="44">
        <f t="shared" si="1"/>
        <v>1785.5</v>
      </c>
      <c r="I22" s="46">
        <v>1862</v>
      </c>
      <c r="J22" s="45">
        <v>1862</v>
      </c>
      <c r="K22" s="44">
        <f t="shared" si="2"/>
        <v>1862</v>
      </c>
      <c r="L22" s="46">
        <v>1938</v>
      </c>
      <c r="M22" s="45">
        <v>1938</v>
      </c>
      <c r="N22" s="44">
        <f t="shared" si="3"/>
        <v>1938</v>
      </c>
      <c r="O22" s="46">
        <v>2012.5</v>
      </c>
      <c r="P22" s="45">
        <v>2012.5</v>
      </c>
      <c r="Q22" s="44">
        <f t="shared" si="4"/>
        <v>2012.5</v>
      </c>
      <c r="R22" s="52">
        <v>1745</v>
      </c>
      <c r="S22" s="51">
        <v>1.2970999999999999</v>
      </c>
      <c r="T22" s="51">
        <v>1.1841999999999999</v>
      </c>
      <c r="U22" s="50">
        <v>104.38</v>
      </c>
      <c r="V22" s="43">
        <v>1345.31</v>
      </c>
      <c r="W22" s="43">
        <v>1375.9</v>
      </c>
      <c r="X22" s="49">
        <f t="shared" si="5"/>
        <v>1473.5686539435908</v>
      </c>
      <c r="Y22" s="48">
        <v>1.2977000000000001</v>
      </c>
    </row>
    <row r="23" spans="2:25">
      <c r="B23" s="47">
        <v>44095</v>
      </c>
      <c r="C23" s="46">
        <v>1752.5</v>
      </c>
      <c r="D23" s="45">
        <v>1752.5</v>
      </c>
      <c r="E23" s="44">
        <f t="shared" si="0"/>
        <v>1752.5</v>
      </c>
      <c r="F23" s="46">
        <v>1793</v>
      </c>
      <c r="G23" s="45">
        <v>1793</v>
      </c>
      <c r="H23" s="44">
        <f t="shared" si="1"/>
        <v>1793</v>
      </c>
      <c r="I23" s="46">
        <v>1869</v>
      </c>
      <c r="J23" s="45">
        <v>1869</v>
      </c>
      <c r="K23" s="44">
        <f t="shared" si="2"/>
        <v>1869</v>
      </c>
      <c r="L23" s="46">
        <v>1944</v>
      </c>
      <c r="M23" s="45">
        <v>1944</v>
      </c>
      <c r="N23" s="44">
        <f t="shared" si="3"/>
        <v>1944</v>
      </c>
      <c r="O23" s="46">
        <v>2019</v>
      </c>
      <c r="P23" s="45">
        <v>2019</v>
      </c>
      <c r="Q23" s="44">
        <f t="shared" si="4"/>
        <v>2019</v>
      </c>
      <c r="R23" s="52">
        <v>1752.5</v>
      </c>
      <c r="S23" s="51">
        <v>1.2867999999999999</v>
      </c>
      <c r="T23" s="51">
        <v>1.1796</v>
      </c>
      <c r="U23" s="50">
        <v>104.1</v>
      </c>
      <c r="V23" s="43">
        <v>1361.91</v>
      </c>
      <c r="W23" s="43">
        <v>1392.73</v>
      </c>
      <c r="X23" s="49">
        <f t="shared" si="5"/>
        <v>1485.6731095286539</v>
      </c>
      <c r="Y23" s="48">
        <v>1.2874000000000001</v>
      </c>
    </row>
    <row r="24" spans="2:25">
      <c r="B24" s="47">
        <v>44096</v>
      </c>
      <c r="C24" s="46">
        <v>1744</v>
      </c>
      <c r="D24" s="45">
        <v>1744</v>
      </c>
      <c r="E24" s="44">
        <f t="shared" si="0"/>
        <v>1744</v>
      </c>
      <c r="F24" s="46">
        <v>1785.5</v>
      </c>
      <c r="G24" s="45">
        <v>1785.5</v>
      </c>
      <c r="H24" s="44">
        <f t="shared" si="1"/>
        <v>1785.5</v>
      </c>
      <c r="I24" s="46">
        <v>1860.5</v>
      </c>
      <c r="J24" s="45">
        <v>1860.5</v>
      </c>
      <c r="K24" s="44">
        <f t="shared" si="2"/>
        <v>1860.5</v>
      </c>
      <c r="L24" s="46">
        <v>1936</v>
      </c>
      <c r="M24" s="45">
        <v>1936</v>
      </c>
      <c r="N24" s="44">
        <f t="shared" si="3"/>
        <v>1936</v>
      </c>
      <c r="O24" s="46">
        <v>2012</v>
      </c>
      <c r="P24" s="45">
        <v>2012</v>
      </c>
      <c r="Q24" s="44">
        <f t="shared" si="4"/>
        <v>2012</v>
      </c>
      <c r="R24" s="52">
        <v>1744</v>
      </c>
      <c r="S24" s="51">
        <v>1.2808999999999999</v>
      </c>
      <c r="T24" s="51">
        <v>1.1753</v>
      </c>
      <c r="U24" s="50">
        <v>104.52</v>
      </c>
      <c r="V24" s="43">
        <v>1361.54</v>
      </c>
      <c r="W24" s="43">
        <v>1393.4</v>
      </c>
      <c r="X24" s="49">
        <f t="shared" si="5"/>
        <v>1483.8764570747894</v>
      </c>
      <c r="Y24" s="48">
        <v>1.2814000000000001</v>
      </c>
    </row>
    <row r="25" spans="2:25">
      <c r="B25" s="47">
        <v>44097</v>
      </c>
      <c r="C25" s="46">
        <v>1718.5</v>
      </c>
      <c r="D25" s="45">
        <v>1718.5</v>
      </c>
      <c r="E25" s="44">
        <f t="shared" si="0"/>
        <v>1718.5</v>
      </c>
      <c r="F25" s="46">
        <v>1759</v>
      </c>
      <c r="G25" s="45">
        <v>1759</v>
      </c>
      <c r="H25" s="44">
        <f t="shared" si="1"/>
        <v>1759</v>
      </c>
      <c r="I25" s="46">
        <v>1835</v>
      </c>
      <c r="J25" s="45">
        <v>1835</v>
      </c>
      <c r="K25" s="44">
        <f t="shared" si="2"/>
        <v>1835</v>
      </c>
      <c r="L25" s="46">
        <v>1912</v>
      </c>
      <c r="M25" s="45">
        <v>1912</v>
      </c>
      <c r="N25" s="44">
        <f t="shared" si="3"/>
        <v>1912</v>
      </c>
      <c r="O25" s="46">
        <v>1990</v>
      </c>
      <c r="P25" s="45">
        <v>1990</v>
      </c>
      <c r="Q25" s="44">
        <f t="shared" si="4"/>
        <v>1990</v>
      </c>
      <c r="R25" s="52">
        <v>1718.5</v>
      </c>
      <c r="S25" s="51">
        <v>1.2725</v>
      </c>
      <c r="T25" s="51">
        <v>1.169</v>
      </c>
      <c r="U25" s="50">
        <v>105.13</v>
      </c>
      <c r="V25" s="43">
        <v>1350.49</v>
      </c>
      <c r="W25" s="43">
        <v>1381.67</v>
      </c>
      <c r="X25" s="49">
        <f t="shared" si="5"/>
        <v>1470.0598802395209</v>
      </c>
      <c r="Y25" s="48">
        <v>1.2730999999999999</v>
      </c>
    </row>
    <row r="26" spans="2:25">
      <c r="B26" s="47">
        <v>44098</v>
      </c>
      <c r="C26" s="46">
        <v>1697</v>
      </c>
      <c r="D26" s="45">
        <v>1697</v>
      </c>
      <c r="E26" s="44">
        <f t="shared" si="0"/>
        <v>1697</v>
      </c>
      <c r="F26" s="46">
        <v>1735</v>
      </c>
      <c r="G26" s="45">
        <v>1735</v>
      </c>
      <c r="H26" s="44">
        <f t="shared" si="1"/>
        <v>1735</v>
      </c>
      <c r="I26" s="46">
        <v>1813</v>
      </c>
      <c r="J26" s="45">
        <v>1813</v>
      </c>
      <c r="K26" s="44">
        <f t="shared" si="2"/>
        <v>1813</v>
      </c>
      <c r="L26" s="46">
        <v>1892</v>
      </c>
      <c r="M26" s="45">
        <v>1892</v>
      </c>
      <c r="N26" s="44">
        <f t="shared" si="3"/>
        <v>1892</v>
      </c>
      <c r="O26" s="46">
        <v>1971</v>
      </c>
      <c r="P26" s="45">
        <v>1971</v>
      </c>
      <c r="Q26" s="44">
        <f t="shared" si="4"/>
        <v>1971</v>
      </c>
      <c r="R26" s="52">
        <v>1697</v>
      </c>
      <c r="S26" s="51">
        <v>1.2744</v>
      </c>
      <c r="T26" s="51">
        <v>1.1639999999999999</v>
      </c>
      <c r="U26" s="50">
        <v>105.43</v>
      </c>
      <c r="V26" s="43">
        <v>1331.61</v>
      </c>
      <c r="W26" s="43">
        <v>1360.89</v>
      </c>
      <c r="X26" s="49">
        <f t="shared" si="5"/>
        <v>1457.9037800687286</v>
      </c>
      <c r="Y26" s="48">
        <v>1.2748999999999999</v>
      </c>
    </row>
    <row r="27" spans="2:25">
      <c r="B27" s="47">
        <v>44099</v>
      </c>
      <c r="C27" s="46">
        <v>1708.5</v>
      </c>
      <c r="D27" s="45">
        <v>1708.5</v>
      </c>
      <c r="E27" s="44">
        <f t="shared" si="0"/>
        <v>1708.5</v>
      </c>
      <c r="F27" s="46">
        <v>1746</v>
      </c>
      <c r="G27" s="45">
        <v>1746</v>
      </c>
      <c r="H27" s="44">
        <f t="shared" si="1"/>
        <v>1746</v>
      </c>
      <c r="I27" s="46">
        <v>1820.5</v>
      </c>
      <c r="J27" s="45">
        <v>1820.5</v>
      </c>
      <c r="K27" s="44">
        <f t="shared" si="2"/>
        <v>1820.5</v>
      </c>
      <c r="L27" s="46">
        <v>1898.5</v>
      </c>
      <c r="M27" s="45">
        <v>1898.5</v>
      </c>
      <c r="N27" s="44">
        <f t="shared" si="3"/>
        <v>1898.5</v>
      </c>
      <c r="O27" s="46">
        <v>1977.5</v>
      </c>
      <c r="P27" s="45">
        <v>1977.5</v>
      </c>
      <c r="Q27" s="44">
        <f t="shared" si="4"/>
        <v>1977.5</v>
      </c>
      <c r="R27" s="52">
        <v>1708.5</v>
      </c>
      <c r="S27" s="51">
        <v>1.2741</v>
      </c>
      <c r="T27" s="51">
        <v>1.1631</v>
      </c>
      <c r="U27" s="50">
        <v>105.49</v>
      </c>
      <c r="V27" s="43">
        <v>1340.95</v>
      </c>
      <c r="W27" s="43">
        <v>1369.73</v>
      </c>
      <c r="X27" s="49">
        <f t="shared" si="5"/>
        <v>1468.9192674748517</v>
      </c>
      <c r="Y27" s="48">
        <v>1.2746999999999999</v>
      </c>
    </row>
    <row r="28" spans="2:25">
      <c r="B28" s="47">
        <v>44102</v>
      </c>
      <c r="C28" s="46">
        <v>1737</v>
      </c>
      <c r="D28" s="45">
        <v>1737</v>
      </c>
      <c r="E28" s="44">
        <f t="shared" si="0"/>
        <v>1737</v>
      </c>
      <c r="F28" s="46">
        <v>1772</v>
      </c>
      <c r="G28" s="45">
        <v>1772</v>
      </c>
      <c r="H28" s="44">
        <f t="shared" si="1"/>
        <v>1772</v>
      </c>
      <c r="I28" s="46">
        <v>1841</v>
      </c>
      <c r="J28" s="45">
        <v>1841</v>
      </c>
      <c r="K28" s="44">
        <f t="shared" si="2"/>
        <v>1841</v>
      </c>
      <c r="L28" s="46">
        <v>1916</v>
      </c>
      <c r="M28" s="45">
        <v>1916</v>
      </c>
      <c r="N28" s="44">
        <f t="shared" si="3"/>
        <v>1916</v>
      </c>
      <c r="O28" s="46">
        <v>1995</v>
      </c>
      <c r="P28" s="45">
        <v>1995</v>
      </c>
      <c r="Q28" s="44">
        <f t="shared" si="4"/>
        <v>1995</v>
      </c>
      <c r="R28" s="52">
        <v>1737</v>
      </c>
      <c r="S28" s="51">
        <v>1.2907</v>
      </c>
      <c r="T28" s="51">
        <v>1.1675</v>
      </c>
      <c r="U28" s="50">
        <v>105.39</v>
      </c>
      <c r="V28" s="43">
        <v>1345.78</v>
      </c>
      <c r="W28" s="43">
        <v>1372.26</v>
      </c>
      <c r="X28" s="49">
        <f t="shared" si="5"/>
        <v>1487.7944325481799</v>
      </c>
      <c r="Y28" s="48">
        <v>1.2912999999999999</v>
      </c>
    </row>
    <row r="29" spans="2:25">
      <c r="B29" s="47">
        <v>44103</v>
      </c>
      <c r="C29" s="46">
        <v>1746</v>
      </c>
      <c r="D29" s="45">
        <v>1746</v>
      </c>
      <c r="E29" s="44">
        <f t="shared" si="0"/>
        <v>1746</v>
      </c>
      <c r="F29" s="46">
        <v>1780</v>
      </c>
      <c r="G29" s="45">
        <v>1780</v>
      </c>
      <c r="H29" s="44">
        <f t="shared" si="1"/>
        <v>1780</v>
      </c>
      <c r="I29" s="46">
        <v>1852.5</v>
      </c>
      <c r="J29" s="45">
        <v>1852.5</v>
      </c>
      <c r="K29" s="44">
        <f t="shared" si="2"/>
        <v>1852.5</v>
      </c>
      <c r="L29" s="46">
        <v>1927.5</v>
      </c>
      <c r="M29" s="45">
        <v>1927.5</v>
      </c>
      <c r="N29" s="44">
        <f t="shared" si="3"/>
        <v>1927.5</v>
      </c>
      <c r="O29" s="46">
        <v>2006.5</v>
      </c>
      <c r="P29" s="45">
        <v>2006.5</v>
      </c>
      <c r="Q29" s="44">
        <f t="shared" si="4"/>
        <v>2006.5</v>
      </c>
      <c r="R29" s="52">
        <v>1746</v>
      </c>
      <c r="S29" s="51">
        <v>1.2863</v>
      </c>
      <c r="T29" s="51">
        <v>1.1708000000000001</v>
      </c>
      <c r="U29" s="50">
        <v>105.63</v>
      </c>
      <c r="V29" s="43">
        <v>1357.38</v>
      </c>
      <c r="W29" s="43">
        <v>1382.74</v>
      </c>
      <c r="X29" s="49">
        <f t="shared" si="5"/>
        <v>1491.2880081995215</v>
      </c>
      <c r="Y29" s="48">
        <v>1.2873000000000001</v>
      </c>
    </row>
    <row r="30" spans="2:25">
      <c r="B30" s="47">
        <v>44104</v>
      </c>
      <c r="C30" s="46">
        <v>1737</v>
      </c>
      <c r="D30" s="45">
        <v>1737</v>
      </c>
      <c r="E30" s="44">
        <f t="shared" si="0"/>
        <v>1737</v>
      </c>
      <c r="F30" s="46">
        <v>1770.5</v>
      </c>
      <c r="G30" s="45">
        <v>1770.5</v>
      </c>
      <c r="H30" s="44">
        <f t="shared" si="1"/>
        <v>1770.5</v>
      </c>
      <c r="I30" s="46">
        <v>1847</v>
      </c>
      <c r="J30" s="45">
        <v>1847</v>
      </c>
      <c r="K30" s="44">
        <f t="shared" si="2"/>
        <v>1847</v>
      </c>
      <c r="L30" s="46">
        <v>1924</v>
      </c>
      <c r="M30" s="45">
        <v>1924</v>
      </c>
      <c r="N30" s="44">
        <f t="shared" si="3"/>
        <v>1924</v>
      </c>
      <c r="O30" s="46">
        <v>2002.5</v>
      </c>
      <c r="P30" s="45">
        <v>2002.5</v>
      </c>
      <c r="Q30" s="44">
        <f t="shared" si="4"/>
        <v>2002.5</v>
      </c>
      <c r="R30" s="52">
        <v>1737</v>
      </c>
      <c r="S30" s="51">
        <v>1.2827</v>
      </c>
      <c r="T30" s="51">
        <v>1.1708000000000001</v>
      </c>
      <c r="U30" s="50">
        <v>105.72</v>
      </c>
      <c r="V30" s="43">
        <v>1354.17</v>
      </c>
      <c r="W30" s="43">
        <v>1379.32</v>
      </c>
      <c r="X30" s="49">
        <f t="shared" si="5"/>
        <v>1483.6009566108644</v>
      </c>
      <c r="Y30" s="48">
        <v>1.2836000000000001</v>
      </c>
    </row>
    <row r="31" spans="2:25" s="10" customFormat="1">
      <c r="B31" s="42" t="s">
        <v>11</v>
      </c>
      <c r="C31" s="41">
        <f>ROUND(AVERAGE(C9:C30),2)</f>
        <v>1745.34</v>
      </c>
      <c r="D31" s="40">
        <f>ROUND(AVERAGE(D9:D30),2)</f>
        <v>1745.34</v>
      </c>
      <c r="E31" s="39">
        <f>ROUND(AVERAGE(C31:D31),2)</f>
        <v>1745.34</v>
      </c>
      <c r="F31" s="41">
        <f>ROUND(AVERAGE(F9:F30),2)</f>
        <v>1783.32</v>
      </c>
      <c r="G31" s="40">
        <f>ROUND(AVERAGE(G9:G30),2)</f>
        <v>1783.32</v>
      </c>
      <c r="H31" s="39">
        <f>ROUND(AVERAGE(F31:G31),2)</f>
        <v>1783.32</v>
      </c>
      <c r="I31" s="41">
        <f>ROUND(AVERAGE(I9:I30),2)</f>
        <v>1858.82</v>
      </c>
      <c r="J31" s="40">
        <f>ROUND(AVERAGE(J9:J30),2)</f>
        <v>1858.82</v>
      </c>
      <c r="K31" s="39">
        <f>ROUND(AVERAGE(I31:J31),2)</f>
        <v>1858.82</v>
      </c>
      <c r="L31" s="41">
        <f>ROUND(AVERAGE(L9:L30),2)</f>
        <v>1933.98</v>
      </c>
      <c r="M31" s="40">
        <f>ROUND(AVERAGE(M9:M30),2)</f>
        <v>1933.98</v>
      </c>
      <c r="N31" s="39">
        <f>ROUND(AVERAGE(L31:M31),2)</f>
        <v>1933.98</v>
      </c>
      <c r="O31" s="41">
        <f>ROUND(AVERAGE(O9:O30),2)</f>
        <v>2008.27</v>
      </c>
      <c r="P31" s="40">
        <f>ROUND(AVERAGE(P9:P30),2)</f>
        <v>2008.27</v>
      </c>
      <c r="Q31" s="39">
        <f>ROUND(AVERAGE(O31:P31),2)</f>
        <v>2008.27</v>
      </c>
      <c r="R31" s="38">
        <f>ROUND(AVERAGE(R9:R30),2)</f>
        <v>1745.34</v>
      </c>
      <c r="S31" s="37">
        <f>ROUND(AVERAGE(S9:S30),4)</f>
        <v>1.2969999999999999</v>
      </c>
      <c r="T31" s="36">
        <f>ROUND(AVERAGE(T9:T30),4)</f>
        <v>1.1794</v>
      </c>
      <c r="U31" s="175">
        <f>ROUND(AVERAGE(U9:U30),2)</f>
        <v>105.58</v>
      </c>
      <c r="V31" s="35">
        <f>AVERAGE(V9:V30)</f>
        <v>1345.7963636363638</v>
      </c>
      <c r="W31" s="35">
        <f>AVERAGE(W9:W30)</f>
        <v>1374.4254545454544</v>
      </c>
      <c r="X31" s="35">
        <f>AVERAGE(X9:X30)</f>
        <v>1479.878558468944</v>
      </c>
      <c r="Y31" s="34">
        <f>AVERAGE(Y9:Y30)</f>
        <v>1.2976545454545454</v>
      </c>
    </row>
    <row r="32" spans="2:25" s="5" customFormat="1">
      <c r="B32" s="33" t="s">
        <v>12</v>
      </c>
      <c r="C32" s="32">
        <f t="shared" ref="C32:Y32" si="6">MAX(C9:C30)</f>
        <v>1781.5</v>
      </c>
      <c r="D32" s="31">
        <f t="shared" si="6"/>
        <v>1781.5</v>
      </c>
      <c r="E32" s="30">
        <f t="shared" si="6"/>
        <v>1781.5</v>
      </c>
      <c r="F32" s="32">
        <f t="shared" si="6"/>
        <v>1818</v>
      </c>
      <c r="G32" s="31">
        <f t="shared" si="6"/>
        <v>1818</v>
      </c>
      <c r="H32" s="30">
        <f t="shared" si="6"/>
        <v>1818</v>
      </c>
      <c r="I32" s="32">
        <f t="shared" si="6"/>
        <v>1892.5</v>
      </c>
      <c r="J32" s="31">
        <f t="shared" si="6"/>
        <v>1892.5</v>
      </c>
      <c r="K32" s="30">
        <f t="shared" si="6"/>
        <v>1892.5</v>
      </c>
      <c r="L32" s="32">
        <f t="shared" si="6"/>
        <v>1964</v>
      </c>
      <c r="M32" s="31">
        <f t="shared" si="6"/>
        <v>1964</v>
      </c>
      <c r="N32" s="30">
        <f t="shared" si="6"/>
        <v>1964</v>
      </c>
      <c r="O32" s="32">
        <f t="shared" si="6"/>
        <v>2038</v>
      </c>
      <c r="P32" s="31">
        <f t="shared" si="6"/>
        <v>2038</v>
      </c>
      <c r="Q32" s="30">
        <f t="shared" si="6"/>
        <v>2038</v>
      </c>
      <c r="R32" s="29">
        <f t="shared" si="6"/>
        <v>1781.5</v>
      </c>
      <c r="S32" s="28">
        <f t="shared" si="6"/>
        <v>1.3472</v>
      </c>
      <c r="T32" s="27">
        <f t="shared" si="6"/>
        <v>1.1988000000000001</v>
      </c>
      <c r="U32" s="26">
        <f t="shared" si="6"/>
        <v>106.46</v>
      </c>
      <c r="V32" s="25">
        <f t="shared" si="6"/>
        <v>1368.49</v>
      </c>
      <c r="W32" s="25">
        <f t="shared" si="6"/>
        <v>1398.44</v>
      </c>
      <c r="X32" s="25">
        <f t="shared" si="6"/>
        <v>1500.0843454790822</v>
      </c>
      <c r="Y32" s="24">
        <f t="shared" si="6"/>
        <v>1.3478000000000001</v>
      </c>
    </row>
    <row r="33" spans="2:25" s="5" customFormat="1" ht="13.5" thickBot="1">
      <c r="B33" s="23" t="s">
        <v>13</v>
      </c>
      <c r="C33" s="22">
        <f t="shared" ref="C33:Y33" si="7">MIN(C9:C30)</f>
        <v>1697</v>
      </c>
      <c r="D33" s="21">
        <f t="shared" si="7"/>
        <v>1697</v>
      </c>
      <c r="E33" s="20">
        <f t="shared" si="7"/>
        <v>1697</v>
      </c>
      <c r="F33" s="22">
        <f t="shared" si="7"/>
        <v>1735</v>
      </c>
      <c r="G33" s="21">
        <f t="shared" si="7"/>
        <v>1735</v>
      </c>
      <c r="H33" s="20">
        <f t="shared" si="7"/>
        <v>1735</v>
      </c>
      <c r="I33" s="22">
        <f t="shared" si="7"/>
        <v>1813</v>
      </c>
      <c r="J33" s="21">
        <f t="shared" si="7"/>
        <v>1813</v>
      </c>
      <c r="K33" s="20">
        <f t="shared" si="7"/>
        <v>1813</v>
      </c>
      <c r="L33" s="22">
        <f t="shared" si="7"/>
        <v>1892</v>
      </c>
      <c r="M33" s="21">
        <f t="shared" si="7"/>
        <v>1892</v>
      </c>
      <c r="N33" s="20">
        <f t="shared" si="7"/>
        <v>1892</v>
      </c>
      <c r="O33" s="22">
        <f t="shared" si="7"/>
        <v>1971</v>
      </c>
      <c r="P33" s="21">
        <f t="shared" si="7"/>
        <v>1971</v>
      </c>
      <c r="Q33" s="20">
        <f t="shared" si="7"/>
        <v>1971</v>
      </c>
      <c r="R33" s="19">
        <f t="shared" si="7"/>
        <v>1697</v>
      </c>
      <c r="S33" s="18">
        <f t="shared" si="7"/>
        <v>1.2725</v>
      </c>
      <c r="T33" s="17">
        <f t="shared" si="7"/>
        <v>1.1631</v>
      </c>
      <c r="U33" s="16">
        <f t="shared" si="7"/>
        <v>104.1</v>
      </c>
      <c r="V33" s="15">
        <f t="shared" si="7"/>
        <v>1315.15</v>
      </c>
      <c r="W33" s="15">
        <f t="shared" si="7"/>
        <v>1341.33</v>
      </c>
      <c r="X33" s="15">
        <f t="shared" si="7"/>
        <v>1457.9037800687286</v>
      </c>
      <c r="Y33" s="14">
        <f t="shared" si="7"/>
        <v>1.2730999999999999</v>
      </c>
    </row>
    <row r="35" spans="2:25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>
      <c r="B3" s="6" t="s">
        <v>19</v>
      </c>
    </row>
    <row r="4" spans="1:25">
      <c r="B4" s="61" t="s">
        <v>27</v>
      </c>
    </row>
    <row r="6" spans="1:25" ht="13.5" thickBot="1">
      <c r="B6" s="1">
        <v>44075</v>
      </c>
    </row>
    <row r="7" spans="1:25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>
      <c r="B9" s="47">
        <v>44075</v>
      </c>
      <c r="C9" s="46">
        <v>2554</v>
      </c>
      <c r="D9" s="45">
        <v>2554</v>
      </c>
      <c r="E9" s="44">
        <f t="shared" ref="E9:E30" si="0">AVERAGE(C9:D9)</f>
        <v>2554</v>
      </c>
      <c r="F9" s="46">
        <v>2577.5</v>
      </c>
      <c r="G9" s="45">
        <v>2577.5</v>
      </c>
      <c r="H9" s="44">
        <f t="shared" ref="H9:H30" si="1">AVERAGE(F9:G9)</f>
        <v>2577.5</v>
      </c>
      <c r="I9" s="46">
        <v>2611.5</v>
      </c>
      <c r="J9" s="45">
        <v>2611.5</v>
      </c>
      <c r="K9" s="44">
        <f t="shared" ref="K9:K30" si="2">AVERAGE(I9:J9)</f>
        <v>2611.5</v>
      </c>
      <c r="L9" s="46">
        <v>2631.5</v>
      </c>
      <c r="M9" s="45">
        <v>2631.5</v>
      </c>
      <c r="N9" s="44">
        <f t="shared" ref="N9:N30" si="3">AVERAGE(L9:M9)</f>
        <v>2631.5</v>
      </c>
      <c r="O9" s="46">
        <v>2639</v>
      </c>
      <c r="P9" s="45">
        <v>2639</v>
      </c>
      <c r="Q9" s="44">
        <f t="shared" ref="Q9:Q30" si="4">AVERAGE(O9:P9)</f>
        <v>2639</v>
      </c>
      <c r="R9" s="52">
        <v>2554</v>
      </c>
      <c r="S9" s="51">
        <v>1.3472</v>
      </c>
      <c r="T9" s="53">
        <v>1.1988000000000001</v>
      </c>
      <c r="U9" s="50">
        <v>105.89</v>
      </c>
      <c r="V9" s="43">
        <v>1895.78</v>
      </c>
      <c r="W9" s="43">
        <v>1912.38</v>
      </c>
      <c r="X9" s="49">
        <f t="shared" ref="X9:X30" si="5">R9/T9</f>
        <v>2130.4637971304637</v>
      </c>
      <c r="Y9" s="48">
        <v>1.3478000000000001</v>
      </c>
    </row>
    <row r="10" spans="1:25">
      <c r="B10" s="47">
        <v>44076</v>
      </c>
      <c r="C10" s="46">
        <v>2539</v>
      </c>
      <c r="D10" s="45">
        <v>2539</v>
      </c>
      <c r="E10" s="44">
        <f t="shared" si="0"/>
        <v>2539</v>
      </c>
      <c r="F10" s="46">
        <v>2564.5</v>
      </c>
      <c r="G10" s="45">
        <v>2564.5</v>
      </c>
      <c r="H10" s="44">
        <f t="shared" si="1"/>
        <v>2564.5</v>
      </c>
      <c r="I10" s="46">
        <v>2602.5</v>
      </c>
      <c r="J10" s="45">
        <v>2602.5</v>
      </c>
      <c r="K10" s="44">
        <f t="shared" si="2"/>
        <v>2602.5</v>
      </c>
      <c r="L10" s="46">
        <v>2623.5</v>
      </c>
      <c r="M10" s="45">
        <v>2623.5</v>
      </c>
      <c r="N10" s="44">
        <f t="shared" si="3"/>
        <v>2623.5</v>
      </c>
      <c r="O10" s="46">
        <v>2631</v>
      </c>
      <c r="P10" s="45">
        <v>2631</v>
      </c>
      <c r="Q10" s="44">
        <f t="shared" si="4"/>
        <v>2631</v>
      </c>
      <c r="R10" s="52">
        <v>2539</v>
      </c>
      <c r="S10" s="51">
        <v>1.3342000000000001</v>
      </c>
      <c r="T10" s="51">
        <v>1.1856</v>
      </c>
      <c r="U10" s="50">
        <v>106.28</v>
      </c>
      <c r="V10" s="43">
        <v>1903.01</v>
      </c>
      <c r="W10" s="43">
        <v>1921.26</v>
      </c>
      <c r="X10" s="49">
        <f t="shared" si="5"/>
        <v>2141.5317139001349</v>
      </c>
      <c r="Y10" s="48">
        <v>1.3348</v>
      </c>
    </row>
    <row r="11" spans="1:25">
      <c r="B11" s="47">
        <v>44077</v>
      </c>
      <c r="C11" s="46">
        <v>2487.5</v>
      </c>
      <c r="D11" s="45">
        <v>2487.5</v>
      </c>
      <c r="E11" s="44">
        <f t="shared" si="0"/>
        <v>2487.5</v>
      </c>
      <c r="F11" s="46">
        <v>2514.5</v>
      </c>
      <c r="G11" s="45">
        <v>2514.5</v>
      </c>
      <c r="H11" s="44">
        <f t="shared" si="1"/>
        <v>2514.5</v>
      </c>
      <c r="I11" s="46">
        <v>2559.5</v>
      </c>
      <c r="J11" s="45">
        <v>2559.5</v>
      </c>
      <c r="K11" s="44">
        <f t="shared" si="2"/>
        <v>2559.5</v>
      </c>
      <c r="L11" s="46">
        <v>2589.5</v>
      </c>
      <c r="M11" s="45">
        <v>2589.5</v>
      </c>
      <c r="N11" s="44">
        <f t="shared" si="3"/>
        <v>2589.5</v>
      </c>
      <c r="O11" s="46">
        <v>2597</v>
      </c>
      <c r="P11" s="45">
        <v>2597</v>
      </c>
      <c r="Q11" s="44">
        <f t="shared" si="4"/>
        <v>2597</v>
      </c>
      <c r="R11" s="52">
        <v>2487.5</v>
      </c>
      <c r="S11" s="51">
        <v>1.3257000000000001</v>
      </c>
      <c r="T11" s="51">
        <v>1.1814</v>
      </c>
      <c r="U11" s="50">
        <v>106.46</v>
      </c>
      <c r="V11" s="43">
        <v>1876.37</v>
      </c>
      <c r="W11" s="43">
        <v>1895.88</v>
      </c>
      <c r="X11" s="49">
        <f t="shared" si="5"/>
        <v>2105.5527340443541</v>
      </c>
      <c r="Y11" s="48">
        <v>1.3263</v>
      </c>
    </row>
    <row r="12" spans="1:25">
      <c r="B12" s="47">
        <v>44078</v>
      </c>
      <c r="C12" s="46">
        <v>2463.5</v>
      </c>
      <c r="D12" s="45">
        <v>2463.5</v>
      </c>
      <c r="E12" s="44">
        <f t="shared" si="0"/>
        <v>2463.5</v>
      </c>
      <c r="F12" s="46">
        <v>2498</v>
      </c>
      <c r="G12" s="45">
        <v>2498</v>
      </c>
      <c r="H12" s="44">
        <f t="shared" si="1"/>
        <v>2498</v>
      </c>
      <c r="I12" s="46">
        <v>2543</v>
      </c>
      <c r="J12" s="45">
        <v>2543</v>
      </c>
      <c r="K12" s="44">
        <f t="shared" si="2"/>
        <v>2543</v>
      </c>
      <c r="L12" s="46">
        <v>2573</v>
      </c>
      <c r="M12" s="45">
        <v>2573</v>
      </c>
      <c r="N12" s="44">
        <f t="shared" si="3"/>
        <v>2573</v>
      </c>
      <c r="O12" s="46">
        <v>2580.5</v>
      </c>
      <c r="P12" s="45">
        <v>2580.5</v>
      </c>
      <c r="Q12" s="44">
        <f t="shared" si="4"/>
        <v>2580.5</v>
      </c>
      <c r="R12" s="52">
        <v>2463.5</v>
      </c>
      <c r="S12" s="51">
        <v>1.3261000000000001</v>
      </c>
      <c r="T12" s="51">
        <v>1.1843999999999999</v>
      </c>
      <c r="U12" s="50">
        <v>106.2</v>
      </c>
      <c r="V12" s="43">
        <v>1857.7</v>
      </c>
      <c r="W12" s="43">
        <v>1882.87</v>
      </c>
      <c r="X12" s="49">
        <f t="shared" si="5"/>
        <v>2079.9560959135429</v>
      </c>
      <c r="Y12" s="48">
        <v>1.3267</v>
      </c>
    </row>
    <row r="13" spans="1:25">
      <c r="B13" s="47">
        <v>44081</v>
      </c>
      <c r="C13" s="46">
        <v>2456</v>
      </c>
      <c r="D13" s="45">
        <v>2456</v>
      </c>
      <c r="E13" s="44">
        <f t="shared" si="0"/>
        <v>2456</v>
      </c>
      <c r="F13" s="46">
        <v>2485</v>
      </c>
      <c r="G13" s="45">
        <v>2485</v>
      </c>
      <c r="H13" s="44">
        <f t="shared" si="1"/>
        <v>2485</v>
      </c>
      <c r="I13" s="46">
        <v>2527</v>
      </c>
      <c r="J13" s="45">
        <v>2527</v>
      </c>
      <c r="K13" s="44">
        <f t="shared" si="2"/>
        <v>2527</v>
      </c>
      <c r="L13" s="46">
        <v>2557</v>
      </c>
      <c r="M13" s="45">
        <v>2557</v>
      </c>
      <c r="N13" s="44">
        <f t="shared" si="3"/>
        <v>2557</v>
      </c>
      <c r="O13" s="46">
        <v>2564.5</v>
      </c>
      <c r="P13" s="45">
        <v>2564.5</v>
      </c>
      <c r="Q13" s="44">
        <f t="shared" si="4"/>
        <v>2564.5</v>
      </c>
      <c r="R13" s="52">
        <v>2456</v>
      </c>
      <c r="S13" s="51">
        <v>1.3164</v>
      </c>
      <c r="T13" s="51">
        <v>1.1820999999999999</v>
      </c>
      <c r="U13" s="50">
        <v>106.25</v>
      </c>
      <c r="V13" s="43">
        <v>1865.69</v>
      </c>
      <c r="W13" s="43">
        <v>1886.86</v>
      </c>
      <c r="X13" s="49">
        <f t="shared" si="5"/>
        <v>2077.6584045343034</v>
      </c>
      <c r="Y13" s="48">
        <v>1.3169999999999999</v>
      </c>
    </row>
    <row r="14" spans="1:25">
      <c r="B14" s="47">
        <v>44082</v>
      </c>
      <c r="C14" s="46">
        <v>2425.5</v>
      </c>
      <c r="D14" s="45">
        <v>2425.5</v>
      </c>
      <c r="E14" s="44">
        <f t="shared" si="0"/>
        <v>2425.5</v>
      </c>
      <c r="F14" s="46">
        <v>2453.5</v>
      </c>
      <c r="G14" s="45">
        <v>2453.5</v>
      </c>
      <c r="H14" s="44">
        <f t="shared" si="1"/>
        <v>2453.5</v>
      </c>
      <c r="I14" s="46">
        <v>2495</v>
      </c>
      <c r="J14" s="45">
        <v>2495</v>
      </c>
      <c r="K14" s="44">
        <f t="shared" si="2"/>
        <v>2495</v>
      </c>
      <c r="L14" s="46">
        <v>2525</v>
      </c>
      <c r="M14" s="45">
        <v>2525</v>
      </c>
      <c r="N14" s="44">
        <f t="shared" si="3"/>
        <v>2525</v>
      </c>
      <c r="O14" s="46">
        <v>2532.5</v>
      </c>
      <c r="P14" s="45">
        <v>2532.5</v>
      </c>
      <c r="Q14" s="44">
        <f t="shared" si="4"/>
        <v>2532.5</v>
      </c>
      <c r="R14" s="52">
        <v>2425.5</v>
      </c>
      <c r="S14" s="51">
        <v>1.3037000000000001</v>
      </c>
      <c r="T14" s="51">
        <v>1.1795</v>
      </c>
      <c r="U14" s="50">
        <v>106.27</v>
      </c>
      <c r="V14" s="43">
        <v>1860.47</v>
      </c>
      <c r="W14" s="43">
        <v>1880.94</v>
      </c>
      <c r="X14" s="49">
        <f t="shared" si="5"/>
        <v>2056.3798219584569</v>
      </c>
      <c r="Y14" s="48">
        <v>1.3044</v>
      </c>
    </row>
    <row r="15" spans="1:25">
      <c r="B15" s="47">
        <v>44083</v>
      </c>
      <c r="C15" s="46">
        <v>2386.5</v>
      </c>
      <c r="D15" s="45">
        <v>2386.5</v>
      </c>
      <c r="E15" s="44">
        <f t="shared" si="0"/>
        <v>2386.5</v>
      </c>
      <c r="F15" s="46">
        <v>2412</v>
      </c>
      <c r="G15" s="45">
        <v>2412</v>
      </c>
      <c r="H15" s="44">
        <f t="shared" si="1"/>
        <v>2412</v>
      </c>
      <c r="I15" s="46">
        <v>2456</v>
      </c>
      <c r="J15" s="45">
        <v>2456</v>
      </c>
      <c r="K15" s="44">
        <f t="shared" si="2"/>
        <v>2456</v>
      </c>
      <c r="L15" s="46">
        <v>2486</v>
      </c>
      <c r="M15" s="45">
        <v>2486</v>
      </c>
      <c r="N15" s="44">
        <f t="shared" si="3"/>
        <v>2486</v>
      </c>
      <c r="O15" s="46">
        <v>2493.5</v>
      </c>
      <c r="P15" s="45">
        <v>2493.5</v>
      </c>
      <c r="Q15" s="44">
        <f t="shared" si="4"/>
        <v>2493.5</v>
      </c>
      <c r="R15" s="52">
        <v>2386.5</v>
      </c>
      <c r="S15" s="51">
        <v>1.2895000000000001</v>
      </c>
      <c r="T15" s="51">
        <v>1.1768000000000001</v>
      </c>
      <c r="U15" s="50">
        <v>106.18</v>
      </c>
      <c r="V15" s="43">
        <v>1850.72</v>
      </c>
      <c r="W15" s="43">
        <v>1869.62</v>
      </c>
      <c r="X15" s="49">
        <f t="shared" si="5"/>
        <v>2027.9571719918422</v>
      </c>
      <c r="Y15" s="48">
        <v>1.2901</v>
      </c>
    </row>
    <row r="16" spans="1:25">
      <c r="B16" s="47">
        <v>44084</v>
      </c>
      <c r="C16" s="46">
        <v>2383</v>
      </c>
      <c r="D16" s="45">
        <v>2383</v>
      </c>
      <c r="E16" s="44">
        <f t="shared" si="0"/>
        <v>2383</v>
      </c>
      <c r="F16" s="46">
        <v>2409.5</v>
      </c>
      <c r="G16" s="45">
        <v>2409.5</v>
      </c>
      <c r="H16" s="44">
        <f t="shared" si="1"/>
        <v>2409.5</v>
      </c>
      <c r="I16" s="46">
        <v>2454</v>
      </c>
      <c r="J16" s="45">
        <v>2454</v>
      </c>
      <c r="K16" s="44">
        <f t="shared" si="2"/>
        <v>2454</v>
      </c>
      <c r="L16" s="46">
        <v>2484</v>
      </c>
      <c r="M16" s="45">
        <v>2484</v>
      </c>
      <c r="N16" s="44">
        <f t="shared" si="3"/>
        <v>2484</v>
      </c>
      <c r="O16" s="46">
        <v>2491.5</v>
      </c>
      <c r="P16" s="45">
        <v>2491.5</v>
      </c>
      <c r="Q16" s="44">
        <f t="shared" si="4"/>
        <v>2491.5</v>
      </c>
      <c r="R16" s="52">
        <v>2383</v>
      </c>
      <c r="S16" s="51">
        <v>1.2965</v>
      </c>
      <c r="T16" s="51">
        <v>1.1847000000000001</v>
      </c>
      <c r="U16" s="50">
        <v>106.12</v>
      </c>
      <c r="V16" s="43">
        <v>1838.03</v>
      </c>
      <c r="W16" s="43">
        <v>1857.61</v>
      </c>
      <c r="X16" s="49">
        <f t="shared" si="5"/>
        <v>2011.4796995019835</v>
      </c>
      <c r="Y16" s="48">
        <v>1.2970999999999999</v>
      </c>
    </row>
    <row r="17" spans="2:25">
      <c r="B17" s="47">
        <v>44085</v>
      </c>
      <c r="C17" s="46">
        <v>2428.5</v>
      </c>
      <c r="D17" s="45">
        <v>2428.5</v>
      </c>
      <c r="E17" s="44">
        <f t="shared" si="0"/>
        <v>2428.5</v>
      </c>
      <c r="F17" s="46">
        <v>2451</v>
      </c>
      <c r="G17" s="45">
        <v>2451</v>
      </c>
      <c r="H17" s="44">
        <f t="shared" si="1"/>
        <v>2451</v>
      </c>
      <c r="I17" s="46">
        <v>2495</v>
      </c>
      <c r="J17" s="45">
        <v>2495</v>
      </c>
      <c r="K17" s="44">
        <f t="shared" si="2"/>
        <v>2495</v>
      </c>
      <c r="L17" s="46">
        <v>2525</v>
      </c>
      <c r="M17" s="45">
        <v>2525</v>
      </c>
      <c r="N17" s="44">
        <f t="shared" si="3"/>
        <v>2525</v>
      </c>
      <c r="O17" s="46">
        <v>2532.5</v>
      </c>
      <c r="P17" s="45">
        <v>2532.5</v>
      </c>
      <c r="Q17" s="44">
        <f t="shared" si="4"/>
        <v>2532.5</v>
      </c>
      <c r="R17" s="52">
        <v>2428.5</v>
      </c>
      <c r="S17" s="51">
        <v>1.2826</v>
      </c>
      <c r="T17" s="51">
        <v>1.1851</v>
      </c>
      <c r="U17" s="50">
        <v>106.17</v>
      </c>
      <c r="V17" s="43">
        <v>1893.42</v>
      </c>
      <c r="W17" s="43">
        <v>1910.07</v>
      </c>
      <c r="X17" s="49">
        <f t="shared" si="5"/>
        <v>2049.1941608303096</v>
      </c>
      <c r="Y17" s="48">
        <v>1.2831999999999999</v>
      </c>
    </row>
    <row r="18" spans="2:25">
      <c r="B18" s="47">
        <v>44088</v>
      </c>
      <c r="C18" s="46">
        <v>2454.5</v>
      </c>
      <c r="D18" s="45">
        <v>2454.5</v>
      </c>
      <c r="E18" s="44">
        <f t="shared" si="0"/>
        <v>2454.5</v>
      </c>
      <c r="F18" s="46">
        <v>2476.5</v>
      </c>
      <c r="G18" s="45">
        <v>2476.5</v>
      </c>
      <c r="H18" s="44">
        <f t="shared" si="1"/>
        <v>2476.5</v>
      </c>
      <c r="I18" s="46">
        <v>2520.5</v>
      </c>
      <c r="J18" s="45">
        <v>2520.5</v>
      </c>
      <c r="K18" s="44">
        <f t="shared" si="2"/>
        <v>2520.5</v>
      </c>
      <c r="L18" s="46">
        <v>2550.5</v>
      </c>
      <c r="M18" s="45">
        <v>2550.5</v>
      </c>
      <c r="N18" s="44">
        <f t="shared" si="3"/>
        <v>2550.5</v>
      </c>
      <c r="O18" s="46">
        <v>2558</v>
      </c>
      <c r="P18" s="45">
        <v>2558</v>
      </c>
      <c r="Q18" s="44">
        <f t="shared" si="4"/>
        <v>2558</v>
      </c>
      <c r="R18" s="52">
        <v>2454.5</v>
      </c>
      <c r="S18" s="51">
        <v>1.2876000000000001</v>
      </c>
      <c r="T18" s="51">
        <v>1.1867000000000001</v>
      </c>
      <c r="U18" s="50">
        <v>106.01</v>
      </c>
      <c r="V18" s="43">
        <v>1906.26</v>
      </c>
      <c r="W18" s="43">
        <v>1922.45</v>
      </c>
      <c r="X18" s="49">
        <f t="shared" si="5"/>
        <v>2068.3407769444675</v>
      </c>
      <c r="Y18" s="48">
        <v>1.2882</v>
      </c>
    </row>
    <row r="19" spans="2:25">
      <c r="B19" s="47">
        <v>44089</v>
      </c>
      <c r="C19" s="46">
        <v>2503.5</v>
      </c>
      <c r="D19" s="45">
        <v>2503.5</v>
      </c>
      <c r="E19" s="44">
        <f t="shared" si="0"/>
        <v>2503.5</v>
      </c>
      <c r="F19" s="46">
        <v>2524.5</v>
      </c>
      <c r="G19" s="45">
        <v>2524.5</v>
      </c>
      <c r="H19" s="44">
        <f t="shared" si="1"/>
        <v>2524.5</v>
      </c>
      <c r="I19" s="46">
        <v>2568.5</v>
      </c>
      <c r="J19" s="45">
        <v>2568.5</v>
      </c>
      <c r="K19" s="44">
        <f t="shared" si="2"/>
        <v>2568.5</v>
      </c>
      <c r="L19" s="46">
        <v>2598.5</v>
      </c>
      <c r="M19" s="45">
        <v>2598.5</v>
      </c>
      <c r="N19" s="44">
        <f t="shared" si="3"/>
        <v>2598.5</v>
      </c>
      <c r="O19" s="46">
        <v>2606</v>
      </c>
      <c r="P19" s="45">
        <v>2606</v>
      </c>
      <c r="Q19" s="44">
        <f t="shared" si="4"/>
        <v>2606</v>
      </c>
      <c r="R19" s="52">
        <v>2503.5</v>
      </c>
      <c r="S19" s="51">
        <v>1.2911999999999999</v>
      </c>
      <c r="T19" s="51">
        <v>1.1892</v>
      </c>
      <c r="U19" s="50">
        <v>105.54</v>
      </c>
      <c r="V19" s="43">
        <v>1938.89</v>
      </c>
      <c r="W19" s="43">
        <v>1954.25</v>
      </c>
      <c r="X19" s="49">
        <f t="shared" si="5"/>
        <v>2105.1967709384458</v>
      </c>
      <c r="Y19" s="48">
        <v>1.2918000000000001</v>
      </c>
    </row>
    <row r="20" spans="2:25">
      <c r="B20" s="47">
        <v>44090</v>
      </c>
      <c r="C20" s="46">
        <v>2505</v>
      </c>
      <c r="D20" s="45">
        <v>2505</v>
      </c>
      <c r="E20" s="44">
        <f t="shared" si="0"/>
        <v>2505</v>
      </c>
      <c r="F20" s="46">
        <v>2526</v>
      </c>
      <c r="G20" s="45">
        <v>2526</v>
      </c>
      <c r="H20" s="44">
        <f t="shared" si="1"/>
        <v>2526</v>
      </c>
      <c r="I20" s="46">
        <v>2568</v>
      </c>
      <c r="J20" s="45">
        <v>2568</v>
      </c>
      <c r="K20" s="44">
        <f t="shared" si="2"/>
        <v>2568</v>
      </c>
      <c r="L20" s="46">
        <v>2598</v>
      </c>
      <c r="M20" s="45">
        <v>2598</v>
      </c>
      <c r="N20" s="44">
        <f t="shared" si="3"/>
        <v>2598</v>
      </c>
      <c r="O20" s="46">
        <v>2605.5</v>
      </c>
      <c r="P20" s="45">
        <v>2605.5</v>
      </c>
      <c r="Q20" s="44">
        <f t="shared" si="4"/>
        <v>2605.5</v>
      </c>
      <c r="R20" s="52">
        <v>2505</v>
      </c>
      <c r="S20" s="51">
        <v>1.298</v>
      </c>
      <c r="T20" s="51">
        <v>1.1868000000000001</v>
      </c>
      <c r="U20" s="50">
        <v>105.09</v>
      </c>
      <c r="V20" s="43">
        <v>1929.89</v>
      </c>
      <c r="W20" s="43">
        <v>1945.17</v>
      </c>
      <c r="X20" s="49">
        <f t="shared" si="5"/>
        <v>2110.7178968655207</v>
      </c>
      <c r="Y20" s="48">
        <v>1.2986</v>
      </c>
    </row>
    <row r="21" spans="2:25">
      <c r="B21" s="47">
        <v>44091</v>
      </c>
      <c r="C21" s="46">
        <v>2466.5</v>
      </c>
      <c r="D21" s="45">
        <v>2466.5</v>
      </c>
      <c r="E21" s="44">
        <f t="shared" si="0"/>
        <v>2466.5</v>
      </c>
      <c r="F21" s="46">
        <v>2484</v>
      </c>
      <c r="G21" s="45">
        <v>2484</v>
      </c>
      <c r="H21" s="44">
        <f t="shared" si="1"/>
        <v>2484</v>
      </c>
      <c r="I21" s="46">
        <v>2527</v>
      </c>
      <c r="J21" s="45">
        <v>2527</v>
      </c>
      <c r="K21" s="44">
        <f t="shared" si="2"/>
        <v>2527</v>
      </c>
      <c r="L21" s="46">
        <v>2557</v>
      </c>
      <c r="M21" s="45">
        <v>2557</v>
      </c>
      <c r="N21" s="44">
        <f t="shared" si="3"/>
        <v>2557</v>
      </c>
      <c r="O21" s="46">
        <v>2564.5</v>
      </c>
      <c r="P21" s="45">
        <v>2564.5</v>
      </c>
      <c r="Q21" s="44">
        <f t="shared" si="4"/>
        <v>2564.5</v>
      </c>
      <c r="R21" s="52">
        <v>2466.5</v>
      </c>
      <c r="S21" s="51">
        <v>1.2904</v>
      </c>
      <c r="T21" s="51">
        <v>1.1806000000000001</v>
      </c>
      <c r="U21" s="50">
        <v>104.54</v>
      </c>
      <c r="V21" s="43">
        <v>1911.42</v>
      </c>
      <c r="W21" s="43">
        <v>1924.09</v>
      </c>
      <c r="X21" s="49">
        <f t="shared" si="5"/>
        <v>2089.1919363035745</v>
      </c>
      <c r="Y21" s="48">
        <v>1.2909999999999999</v>
      </c>
    </row>
    <row r="22" spans="2:25">
      <c r="B22" s="47">
        <v>44092</v>
      </c>
      <c r="C22" s="46">
        <v>2512</v>
      </c>
      <c r="D22" s="45">
        <v>2512</v>
      </c>
      <c r="E22" s="44">
        <f t="shared" si="0"/>
        <v>2512</v>
      </c>
      <c r="F22" s="46">
        <v>2530</v>
      </c>
      <c r="G22" s="45">
        <v>2530</v>
      </c>
      <c r="H22" s="44">
        <f t="shared" si="1"/>
        <v>2530</v>
      </c>
      <c r="I22" s="46">
        <v>2574</v>
      </c>
      <c r="J22" s="45">
        <v>2574</v>
      </c>
      <c r="K22" s="44">
        <f t="shared" si="2"/>
        <v>2574</v>
      </c>
      <c r="L22" s="46">
        <v>2604</v>
      </c>
      <c r="M22" s="45">
        <v>2604</v>
      </c>
      <c r="N22" s="44">
        <f t="shared" si="3"/>
        <v>2604</v>
      </c>
      <c r="O22" s="46">
        <v>2611.5</v>
      </c>
      <c r="P22" s="45">
        <v>2611.5</v>
      </c>
      <c r="Q22" s="44">
        <f t="shared" si="4"/>
        <v>2611.5</v>
      </c>
      <c r="R22" s="52">
        <v>2512</v>
      </c>
      <c r="S22" s="51">
        <v>1.2970999999999999</v>
      </c>
      <c r="T22" s="51">
        <v>1.1841999999999999</v>
      </c>
      <c r="U22" s="50">
        <v>104.38</v>
      </c>
      <c r="V22" s="43">
        <v>1936.63</v>
      </c>
      <c r="W22" s="43">
        <v>1949.6</v>
      </c>
      <c r="X22" s="49">
        <f t="shared" si="5"/>
        <v>2121.2633001182235</v>
      </c>
      <c r="Y22" s="48">
        <v>1.2977000000000001</v>
      </c>
    </row>
    <row r="23" spans="2:25">
      <c r="B23" s="47">
        <v>44095</v>
      </c>
      <c r="C23" s="46">
        <v>2482.5</v>
      </c>
      <c r="D23" s="45">
        <v>2482.5</v>
      </c>
      <c r="E23" s="44">
        <f t="shared" si="0"/>
        <v>2482.5</v>
      </c>
      <c r="F23" s="46">
        <v>2501.5</v>
      </c>
      <c r="G23" s="45">
        <v>2501.5</v>
      </c>
      <c r="H23" s="44">
        <f t="shared" si="1"/>
        <v>2501.5</v>
      </c>
      <c r="I23" s="46">
        <v>2546</v>
      </c>
      <c r="J23" s="45">
        <v>2546</v>
      </c>
      <c r="K23" s="44">
        <f t="shared" si="2"/>
        <v>2546</v>
      </c>
      <c r="L23" s="46">
        <v>2576</v>
      </c>
      <c r="M23" s="45">
        <v>2576</v>
      </c>
      <c r="N23" s="44">
        <f t="shared" si="3"/>
        <v>2576</v>
      </c>
      <c r="O23" s="46">
        <v>2583.5</v>
      </c>
      <c r="P23" s="45">
        <v>2583.5</v>
      </c>
      <c r="Q23" s="44">
        <f t="shared" si="4"/>
        <v>2583.5</v>
      </c>
      <c r="R23" s="52">
        <v>2482.5</v>
      </c>
      <c r="S23" s="51">
        <v>1.2867999999999999</v>
      </c>
      <c r="T23" s="51">
        <v>1.1796</v>
      </c>
      <c r="U23" s="50">
        <v>104.1</v>
      </c>
      <c r="V23" s="43">
        <v>1929.2</v>
      </c>
      <c r="W23" s="43">
        <v>1943.06</v>
      </c>
      <c r="X23" s="49">
        <f t="shared" si="5"/>
        <v>2104.5269582909459</v>
      </c>
      <c r="Y23" s="48">
        <v>1.2874000000000001</v>
      </c>
    </row>
    <row r="24" spans="2:25">
      <c r="B24" s="47">
        <v>44096</v>
      </c>
      <c r="C24" s="46">
        <v>2472</v>
      </c>
      <c r="D24" s="45">
        <v>2472</v>
      </c>
      <c r="E24" s="44">
        <f t="shared" si="0"/>
        <v>2472</v>
      </c>
      <c r="F24" s="46">
        <v>2490</v>
      </c>
      <c r="G24" s="45">
        <v>2490</v>
      </c>
      <c r="H24" s="44">
        <f t="shared" si="1"/>
        <v>2490</v>
      </c>
      <c r="I24" s="46">
        <v>2537</v>
      </c>
      <c r="J24" s="45">
        <v>2537</v>
      </c>
      <c r="K24" s="44">
        <f t="shared" si="2"/>
        <v>2537</v>
      </c>
      <c r="L24" s="46">
        <v>2567</v>
      </c>
      <c r="M24" s="45">
        <v>2567</v>
      </c>
      <c r="N24" s="44">
        <f t="shared" si="3"/>
        <v>2567</v>
      </c>
      <c r="O24" s="46">
        <v>2574.5</v>
      </c>
      <c r="P24" s="45">
        <v>2574.5</v>
      </c>
      <c r="Q24" s="44">
        <f t="shared" si="4"/>
        <v>2574.5</v>
      </c>
      <c r="R24" s="52">
        <v>2472</v>
      </c>
      <c r="S24" s="51">
        <v>1.2808999999999999</v>
      </c>
      <c r="T24" s="51">
        <v>1.1753</v>
      </c>
      <c r="U24" s="50">
        <v>104.52</v>
      </c>
      <c r="V24" s="43">
        <v>1929.89</v>
      </c>
      <c r="W24" s="43">
        <v>1943.19</v>
      </c>
      <c r="X24" s="49">
        <f t="shared" si="5"/>
        <v>2103.2927763124308</v>
      </c>
      <c r="Y24" s="48">
        <v>1.2814000000000001</v>
      </c>
    </row>
    <row r="25" spans="2:25">
      <c r="B25" s="47">
        <v>44097</v>
      </c>
      <c r="C25" s="46">
        <v>2422</v>
      </c>
      <c r="D25" s="45">
        <v>2422</v>
      </c>
      <c r="E25" s="44">
        <f t="shared" si="0"/>
        <v>2422</v>
      </c>
      <c r="F25" s="46">
        <v>2440.5</v>
      </c>
      <c r="G25" s="45">
        <v>2440.5</v>
      </c>
      <c r="H25" s="44">
        <f t="shared" si="1"/>
        <v>2440.5</v>
      </c>
      <c r="I25" s="46">
        <v>2487.5</v>
      </c>
      <c r="J25" s="45">
        <v>2487.5</v>
      </c>
      <c r="K25" s="44">
        <f t="shared" si="2"/>
        <v>2487.5</v>
      </c>
      <c r="L25" s="46">
        <v>2517.5</v>
      </c>
      <c r="M25" s="45">
        <v>2517.5</v>
      </c>
      <c r="N25" s="44">
        <f t="shared" si="3"/>
        <v>2517.5</v>
      </c>
      <c r="O25" s="46">
        <v>2525</v>
      </c>
      <c r="P25" s="45">
        <v>2525</v>
      </c>
      <c r="Q25" s="44">
        <f t="shared" si="4"/>
        <v>2525</v>
      </c>
      <c r="R25" s="52">
        <v>2422</v>
      </c>
      <c r="S25" s="51">
        <v>1.2725</v>
      </c>
      <c r="T25" s="51">
        <v>1.169</v>
      </c>
      <c r="U25" s="50">
        <v>105.13</v>
      </c>
      <c r="V25" s="43">
        <v>1903.34</v>
      </c>
      <c r="W25" s="43">
        <v>1916.97</v>
      </c>
      <c r="X25" s="49">
        <f t="shared" si="5"/>
        <v>2071.8562874251497</v>
      </c>
      <c r="Y25" s="48">
        <v>1.2730999999999999</v>
      </c>
    </row>
    <row r="26" spans="2:25">
      <c r="B26" s="47">
        <v>44098</v>
      </c>
      <c r="C26" s="46">
        <v>2379.5</v>
      </c>
      <c r="D26" s="45">
        <v>2379.5</v>
      </c>
      <c r="E26" s="44">
        <f t="shared" si="0"/>
        <v>2379.5</v>
      </c>
      <c r="F26" s="46">
        <v>2391.5</v>
      </c>
      <c r="G26" s="45">
        <v>2391.5</v>
      </c>
      <c r="H26" s="44">
        <f t="shared" si="1"/>
        <v>2391.5</v>
      </c>
      <c r="I26" s="46">
        <v>2438.5</v>
      </c>
      <c r="J26" s="45">
        <v>2438.5</v>
      </c>
      <c r="K26" s="44">
        <f t="shared" si="2"/>
        <v>2438.5</v>
      </c>
      <c r="L26" s="46">
        <v>2468.5</v>
      </c>
      <c r="M26" s="45">
        <v>2468.5</v>
      </c>
      <c r="N26" s="44">
        <f t="shared" si="3"/>
        <v>2468.5</v>
      </c>
      <c r="O26" s="46">
        <v>2476</v>
      </c>
      <c r="P26" s="45">
        <v>2476</v>
      </c>
      <c r="Q26" s="44">
        <f t="shared" si="4"/>
        <v>2476</v>
      </c>
      <c r="R26" s="52">
        <v>2379.5</v>
      </c>
      <c r="S26" s="51">
        <v>1.2744</v>
      </c>
      <c r="T26" s="51">
        <v>1.1639999999999999</v>
      </c>
      <c r="U26" s="50">
        <v>105.43</v>
      </c>
      <c r="V26" s="43">
        <v>1867.15</v>
      </c>
      <c r="W26" s="43">
        <v>1875.83</v>
      </c>
      <c r="X26" s="49">
        <f t="shared" si="5"/>
        <v>2044.2439862542956</v>
      </c>
      <c r="Y26" s="48">
        <v>1.2748999999999999</v>
      </c>
    </row>
    <row r="27" spans="2:25">
      <c r="B27" s="47">
        <v>44099</v>
      </c>
      <c r="C27" s="46">
        <v>2365</v>
      </c>
      <c r="D27" s="45">
        <v>2365</v>
      </c>
      <c r="E27" s="44">
        <f t="shared" si="0"/>
        <v>2365</v>
      </c>
      <c r="F27" s="46">
        <v>2379.5</v>
      </c>
      <c r="G27" s="45">
        <v>2379.5</v>
      </c>
      <c r="H27" s="44">
        <f t="shared" si="1"/>
        <v>2379.5</v>
      </c>
      <c r="I27" s="46">
        <v>2425</v>
      </c>
      <c r="J27" s="45">
        <v>2425</v>
      </c>
      <c r="K27" s="44">
        <f t="shared" si="2"/>
        <v>2425</v>
      </c>
      <c r="L27" s="46">
        <v>2455</v>
      </c>
      <c r="M27" s="45">
        <v>2455</v>
      </c>
      <c r="N27" s="44">
        <f t="shared" si="3"/>
        <v>2455</v>
      </c>
      <c r="O27" s="46">
        <v>2462.5</v>
      </c>
      <c r="P27" s="45">
        <v>2462.5</v>
      </c>
      <c r="Q27" s="44">
        <f t="shared" si="4"/>
        <v>2462.5</v>
      </c>
      <c r="R27" s="52">
        <v>2365</v>
      </c>
      <c r="S27" s="51">
        <v>1.2741</v>
      </c>
      <c r="T27" s="51">
        <v>1.1631</v>
      </c>
      <c r="U27" s="50">
        <v>105.49</v>
      </c>
      <c r="V27" s="43">
        <v>1856.21</v>
      </c>
      <c r="W27" s="43">
        <v>1866.71</v>
      </c>
      <c r="X27" s="49">
        <f t="shared" si="5"/>
        <v>2033.3591264723584</v>
      </c>
      <c r="Y27" s="48">
        <v>1.2746999999999999</v>
      </c>
    </row>
    <row r="28" spans="2:25">
      <c r="B28" s="47">
        <v>44102</v>
      </c>
      <c r="C28" s="46">
        <v>2394</v>
      </c>
      <c r="D28" s="45">
        <v>2394</v>
      </c>
      <c r="E28" s="44">
        <f t="shared" si="0"/>
        <v>2394</v>
      </c>
      <c r="F28" s="46">
        <v>2407.5</v>
      </c>
      <c r="G28" s="45">
        <v>2407.5</v>
      </c>
      <c r="H28" s="44">
        <f t="shared" si="1"/>
        <v>2407.5</v>
      </c>
      <c r="I28" s="46">
        <v>2452.5</v>
      </c>
      <c r="J28" s="45">
        <v>2452.5</v>
      </c>
      <c r="K28" s="44">
        <f t="shared" si="2"/>
        <v>2452.5</v>
      </c>
      <c r="L28" s="46">
        <v>2482.5</v>
      </c>
      <c r="M28" s="45">
        <v>2482.5</v>
      </c>
      <c r="N28" s="44">
        <f t="shared" si="3"/>
        <v>2482.5</v>
      </c>
      <c r="O28" s="46">
        <v>2490</v>
      </c>
      <c r="P28" s="45">
        <v>2490</v>
      </c>
      <c r="Q28" s="44">
        <f t="shared" si="4"/>
        <v>2490</v>
      </c>
      <c r="R28" s="52">
        <v>2394</v>
      </c>
      <c r="S28" s="51">
        <v>1.2907</v>
      </c>
      <c r="T28" s="51">
        <v>1.1675</v>
      </c>
      <c r="U28" s="50">
        <v>105.39</v>
      </c>
      <c r="V28" s="43">
        <v>1854.81</v>
      </c>
      <c r="W28" s="43">
        <v>1864.4</v>
      </c>
      <c r="X28" s="49">
        <f t="shared" si="5"/>
        <v>2050.5353319057817</v>
      </c>
      <c r="Y28" s="48">
        <v>1.2912999999999999</v>
      </c>
    </row>
    <row r="29" spans="2:25">
      <c r="B29" s="47">
        <v>44103</v>
      </c>
      <c r="C29" s="46">
        <v>2418</v>
      </c>
      <c r="D29" s="45">
        <v>2418</v>
      </c>
      <c r="E29" s="44">
        <f t="shared" si="0"/>
        <v>2418</v>
      </c>
      <c r="F29" s="46">
        <v>2429.5</v>
      </c>
      <c r="G29" s="45">
        <v>2429.5</v>
      </c>
      <c r="H29" s="44">
        <f t="shared" si="1"/>
        <v>2429.5</v>
      </c>
      <c r="I29" s="46">
        <v>2472</v>
      </c>
      <c r="J29" s="45">
        <v>2472</v>
      </c>
      <c r="K29" s="44">
        <f t="shared" si="2"/>
        <v>2472</v>
      </c>
      <c r="L29" s="46">
        <v>2502</v>
      </c>
      <c r="M29" s="45">
        <v>2502</v>
      </c>
      <c r="N29" s="44">
        <f t="shared" si="3"/>
        <v>2502</v>
      </c>
      <c r="O29" s="46">
        <v>2509.5</v>
      </c>
      <c r="P29" s="45">
        <v>2509.5</v>
      </c>
      <c r="Q29" s="44">
        <f t="shared" si="4"/>
        <v>2509.5</v>
      </c>
      <c r="R29" s="52">
        <v>2418</v>
      </c>
      <c r="S29" s="51">
        <v>1.2863</v>
      </c>
      <c r="T29" s="51">
        <v>1.1708000000000001</v>
      </c>
      <c r="U29" s="50">
        <v>105.63</v>
      </c>
      <c r="V29" s="43">
        <v>1879.81</v>
      </c>
      <c r="W29" s="43">
        <v>1887.28</v>
      </c>
      <c r="X29" s="49">
        <f t="shared" si="5"/>
        <v>2065.2545268192689</v>
      </c>
      <c r="Y29" s="48">
        <v>1.2873000000000001</v>
      </c>
    </row>
    <row r="30" spans="2:25">
      <c r="B30" s="47">
        <v>44104</v>
      </c>
      <c r="C30" s="46">
        <v>2413</v>
      </c>
      <c r="D30" s="45">
        <v>2413</v>
      </c>
      <c r="E30" s="44">
        <f t="shared" si="0"/>
        <v>2413</v>
      </c>
      <c r="F30" s="46">
        <v>2426.5</v>
      </c>
      <c r="G30" s="45">
        <v>2426.5</v>
      </c>
      <c r="H30" s="44">
        <f t="shared" si="1"/>
        <v>2426.5</v>
      </c>
      <c r="I30" s="46">
        <v>2473</v>
      </c>
      <c r="J30" s="45">
        <v>2473</v>
      </c>
      <c r="K30" s="44">
        <f t="shared" si="2"/>
        <v>2473</v>
      </c>
      <c r="L30" s="46">
        <v>2503</v>
      </c>
      <c r="M30" s="45">
        <v>2503</v>
      </c>
      <c r="N30" s="44">
        <f t="shared" si="3"/>
        <v>2503</v>
      </c>
      <c r="O30" s="46">
        <v>2510.5</v>
      </c>
      <c r="P30" s="45">
        <v>2510.5</v>
      </c>
      <c r="Q30" s="44">
        <f t="shared" si="4"/>
        <v>2510.5</v>
      </c>
      <c r="R30" s="52">
        <v>2413</v>
      </c>
      <c r="S30" s="51">
        <v>1.2827</v>
      </c>
      <c r="T30" s="51">
        <v>1.1708000000000001</v>
      </c>
      <c r="U30" s="50">
        <v>105.72</v>
      </c>
      <c r="V30" s="43">
        <v>1881.19</v>
      </c>
      <c r="W30" s="43">
        <v>1890.39</v>
      </c>
      <c r="X30" s="49">
        <f t="shared" si="5"/>
        <v>2060.9839426033482</v>
      </c>
      <c r="Y30" s="48">
        <v>1.2836000000000001</v>
      </c>
    </row>
    <row r="31" spans="2:25" s="10" customFormat="1">
      <c r="B31" s="42" t="s">
        <v>11</v>
      </c>
      <c r="C31" s="41">
        <f>ROUND(AVERAGE(C9:C30),2)</f>
        <v>2450.5</v>
      </c>
      <c r="D31" s="40">
        <f>ROUND(AVERAGE(D9:D30),2)</f>
        <v>2450.5</v>
      </c>
      <c r="E31" s="39">
        <f>ROUND(AVERAGE(C31:D31),2)</f>
        <v>2450.5</v>
      </c>
      <c r="F31" s="41">
        <f>ROUND(AVERAGE(F9:F30),2)</f>
        <v>2471.5</v>
      </c>
      <c r="G31" s="40">
        <f>ROUND(AVERAGE(G9:G30),2)</f>
        <v>2471.5</v>
      </c>
      <c r="H31" s="39">
        <f>ROUND(AVERAGE(F31:G31),2)</f>
        <v>2471.5</v>
      </c>
      <c r="I31" s="41">
        <f>ROUND(AVERAGE(I9:I30),2)</f>
        <v>2515.14</v>
      </c>
      <c r="J31" s="40">
        <f>ROUND(AVERAGE(J9:J30),2)</f>
        <v>2515.14</v>
      </c>
      <c r="K31" s="39">
        <f>ROUND(AVERAGE(I31:J31),2)</f>
        <v>2515.14</v>
      </c>
      <c r="L31" s="41">
        <f>ROUND(AVERAGE(L9:L30),2)</f>
        <v>2544.27</v>
      </c>
      <c r="M31" s="40">
        <f>ROUND(AVERAGE(M9:M30),2)</f>
        <v>2544.27</v>
      </c>
      <c r="N31" s="39">
        <f>ROUND(AVERAGE(L31:M31),2)</f>
        <v>2544.27</v>
      </c>
      <c r="O31" s="41">
        <f>ROUND(AVERAGE(O9:O30),2)</f>
        <v>2551.77</v>
      </c>
      <c r="P31" s="40">
        <f>ROUND(AVERAGE(P9:P30),2)</f>
        <v>2551.77</v>
      </c>
      <c r="Q31" s="39">
        <f>ROUND(AVERAGE(O31:P31),2)</f>
        <v>2551.77</v>
      </c>
      <c r="R31" s="38">
        <f>ROUND(AVERAGE(R9:R30),2)</f>
        <v>2450.5</v>
      </c>
      <c r="S31" s="37">
        <f>ROUND(AVERAGE(S9:S30),4)</f>
        <v>1.2969999999999999</v>
      </c>
      <c r="T31" s="36">
        <f>ROUND(AVERAGE(T9:T30),4)</f>
        <v>1.1794</v>
      </c>
      <c r="U31" s="175">
        <f>ROUND(AVERAGE(U9:U30),2)</f>
        <v>105.58</v>
      </c>
      <c r="V31" s="35">
        <f>AVERAGE(V9:V30)</f>
        <v>1889.3581818181813</v>
      </c>
      <c r="W31" s="35">
        <f>AVERAGE(W9:W30)</f>
        <v>1904.5854545454545</v>
      </c>
      <c r="X31" s="35">
        <f>AVERAGE(X9:X30)</f>
        <v>2077.6789644117821</v>
      </c>
      <c r="Y31" s="34">
        <f>AVERAGE(Y9:Y30)</f>
        <v>1.2976545454545454</v>
      </c>
    </row>
    <row r="32" spans="2:25" s="5" customFormat="1">
      <c r="B32" s="33" t="s">
        <v>12</v>
      </c>
      <c r="C32" s="32">
        <f t="shared" ref="C32:Y32" si="6">MAX(C9:C30)</f>
        <v>2554</v>
      </c>
      <c r="D32" s="31">
        <f t="shared" si="6"/>
        <v>2554</v>
      </c>
      <c r="E32" s="30">
        <f t="shared" si="6"/>
        <v>2554</v>
      </c>
      <c r="F32" s="32">
        <f t="shared" si="6"/>
        <v>2577.5</v>
      </c>
      <c r="G32" s="31">
        <f t="shared" si="6"/>
        <v>2577.5</v>
      </c>
      <c r="H32" s="30">
        <f t="shared" si="6"/>
        <v>2577.5</v>
      </c>
      <c r="I32" s="32">
        <f t="shared" si="6"/>
        <v>2611.5</v>
      </c>
      <c r="J32" s="31">
        <f t="shared" si="6"/>
        <v>2611.5</v>
      </c>
      <c r="K32" s="30">
        <f t="shared" si="6"/>
        <v>2611.5</v>
      </c>
      <c r="L32" s="32">
        <f t="shared" si="6"/>
        <v>2631.5</v>
      </c>
      <c r="M32" s="31">
        <f t="shared" si="6"/>
        <v>2631.5</v>
      </c>
      <c r="N32" s="30">
        <f t="shared" si="6"/>
        <v>2631.5</v>
      </c>
      <c r="O32" s="32">
        <f t="shared" si="6"/>
        <v>2639</v>
      </c>
      <c r="P32" s="31">
        <f t="shared" si="6"/>
        <v>2639</v>
      </c>
      <c r="Q32" s="30">
        <f t="shared" si="6"/>
        <v>2639</v>
      </c>
      <c r="R32" s="29">
        <f t="shared" si="6"/>
        <v>2554</v>
      </c>
      <c r="S32" s="28">
        <f t="shared" si="6"/>
        <v>1.3472</v>
      </c>
      <c r="T32" s="27">
        <f t="shared" si="6"/>
        <v>1.1988000000000001</v>
      </c>
      <c r="U32" s="26">
        <f t="shared" si="6"/>
        <v>106.46</v>
      </c>
      <c r="V32" s="25">
        <f t="shared" si="6"/>
        <v>1938.89</v>
      </c>
      <c r="W32" s="25">
        <f t="shared" si="6"/>
        <v>1954.25</v>
      </c>
      <c r="X32" s="25">
        <f t="shared" si="6"/>
        <v>2141.5317139001349</v>
      </c>
      <c r="Y32" s="24">
        <f t="shared" si="6"/>
        <v>1.3478000000000001</v>
      </c>
    </row>
    <row r="33" spans="2:25" s="5" customFormat="1" ht="13.5" thickBot="1">
      <c r="B33" s="23" t="s">
        <v>13</v>
      </c>
      <c r="C33" s="22">
        <f t="shared" ref="C33:Y33" si="7">MIN(C9:C30)</f>
        <v>2365</v>
      </c>
      <c r="D33" s="21">
        <f t="shared" si="7"/>
        <v>2365</v>
      </c>
      <c r="E33" s="20">
        <f t="shared" si="7"/>
        <v>2365</v>
      </c>
      <c r="F33" s="22">
        <f t="shared" si="7"/>
        <v>2379.5</v>
      </c>
      <c r="G33" s="21">
        <f t="shared" si="7"/>
        <v>2379.5</v>
      </c>
      <c r="H33" s="20">
        <f t="shared" si="7"/>
        <v>2379.5</v>
      </c>
      <c r="I33" s="22">
        <f t="shared" si="7"/>
        <v>2425</v>
      </c>
      <c r="J33" s="21">
        <f t="shared" si="7"/>
        <v>2425</v>
      </c>
      <c r="K33" s="20">
        <f t="shared" si="7"/>
        <v>2425</v>
      </c>
      <c r="L33" s="22">
        <f t="shared" si="7"/>
        <v>2455</v>
      </c>
      <c r="M33" s="21">
        <f t="shared" si="7"/>
        <v>2455</v>
      </c>
      <c r="N33" s="20">
        <f t="shared" si="7"/>
        <v>2455</v>
      </c>
      <c r="O33" s="22">
        <f t="shared" si="7"/>
        <v>2462.5</v>
      </c>
      <c r="P33" s="21">
        <f t="shared" si="7"/>
        <v>2462.5</v>
      </c>
      <c r="Q33" s="20">
        <f t="shared" si="7"/>
        <v>2462.5</v>
      </c>
      <c r="R33" s="19">
        <f t="shared" si="7"/>
        <v>2365</v>
      </c>
      <c r="S33" s="18">
        <f t="shared" si="7"/>
        <v>1.2725</v>
      </c>
      <c r="T33" s="17">
        <f t="shared" si="7"/>
        <v>1.1631</v>
      </c>
      <c r="U33" s="16">
        <f t="shared" si="7"/>
        <v>104.1</v>
      </c>
      <c r="V33" s="15">
        <f t="shared" si="7"/>
        <v>1838.03</v>
      </c>
      <c r="W33" s="15">
        <f t="shared" si="7"/>
        <v>1857.61</v>
      </c>
      <c r="X33" s="15">
        <f t="shared" si="7"/>
        <v>2011.4796995019835</v>
      </c>
      <c r="Y33" s="14">
        <f t="shared" si="7"/>
        <v>1.2730999999999999</v>
      </c>
    </row>
    <row r="35" spans="2:25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>
      <c r="B3" s="6" t="s">
        <v>19</v>
      </c>
    </row>
    <row r="4" spans="1:25">
      <c r="B4" s="61" t="s">
        <v>28</v>
      </c>
    </row>
    <row r="6" spans="1:25" ht="13.5" thickBot="1">
      <c r="B6" s="1">
        <v>44075</v>
      </c>
    </row>
    <row r="7" spans="1:25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>
      <c r="B9" s="47">
        <v>44075</v>
      </c>
      <c r="C9" s="46">
        <v>1984</v>
      </c>
      <c r="D9" s="45">
        <v>1984</v>
      </c>
      <c r="E9" s="44">
        <f t="shared" ref="E9:E30" si="0">AVERAGE(C9:D9)</f>
        <v>1984</v>
      </c>
      <c r="F9" s="46">
        <v>2009.5</v>
      </c>
      <c r="G9" s="45">
        <v>2009.5</v>
      </c>
      <c r="H9" s="44">
        <f t="shared" ref="H9:H30" si="1">AVERAGE(F9:G9)</f>
        <v>2009.5</v>
      </c>
      <c r="I9" s="46">
        <v>2049</v>
      </c>
      <c r="J9" s="45">
        <v>2049</v>
      </c>
      <c r="K9" s="44">
        <f t="shared" ref="K9:K30" si="2">AVERAGE(I9:J9)</f>
        <v>2049</v>
      </c>
      <c r="L9" s="46">
        <v>2081</v>
      </c>
      <c r="M9" s="45">
        <v>2081</v>
      </c>
      <c r="N9" s="44">
        <f t="shared" ref="N9:N30" si="3">AVERAGE(L9:M9)</f>
        <v>2081</v>
      </c>
      <c r="O9" s="46">
        <v>2112</v>
      </c>
      <c r="P9" s="45">
        <v>2112</v>
      </c>
      <c r="Q9" s="44">
        <f t="shared" ref="Q9:Q30" si="4">AVERAGE(O9:P9)</f>
        <v>2112</v>
      </c>
      <c r="R9" s="52">
        <v>1984</v>
      </c>
      <c r="S9" s="51">
        <v>1.3472</v>
      </c>
      <c r="T9" s="53">
        <v>1.1988000000000001</v>
      </c>
      <c r="U9" s="50">
        <v>105.89</v>
      </c>
      <c r="V9" s="43">
        <v>1472.68</v>
      </c>
      <c r="W9" s="43">
        <v>1490.95</v>
      </c>
      <c r="X9" s="49">
        <f t="shared" ref="X9:X30" si="5">R9/T9</f>
        <v>1654.9883216549881</v>
      </c>
      <c r="Y9" s="48">
        <v>1.3478000000000001</v>
      </c>
    </row>
    <row r="10" spans="1:25">
      <c r="B10" s="47">
        <v>44076</v>
      </c>
      <c r="C10" s="46">
        <v>1951</v>
      </c>
      <c r="D10" s="45">
        <v>1951</v>
      </c>
      <c r="E10" s="44">
        <f t="shared" si="0"/>
        <v>1951</v>
      </c>
      <c r="F10" s="46">
        <v>1979</v>
      </c>
      <c r="G10" s="45">
        <v>1979</v>
      </c>
      <c r="H10" s="44">
        <f t="shared" si="1"/>
        <v>1979</v>
      </c>
      <c r="I10" s="46">
        <v>2017.5</v>
      </c>
      <c r="J10" s="45">
        <v>2017.5</v>
      </c>
      <c r="K10" s="44">
        <f t="shared" si="2"/>
        <v>2017.5</v>
      </c>
      <c r="L10" s="46">
        <v>2049.5</v>
      </c>
      <c r="M10" s="45">
        <v>2049.5</v>
      </c>
      <c r="N10" s="44">
        <f t="shared" si="3"/>
        <v>2049.5</v>
      </c>
      <c r="O10" s="46">
        <v>2080.5</v>
      </c>
      <c r="P10" s="45">
        <v>2080.5</v>
      </c>
      <c r="Q10" s="44">
        <f t="shared" si="4"/>
        <v>2080.5</v>
      </c>
      <c r="R10" s="52">
        <v>1951</v>
      </c>
      <c r="S10" s="51">
        <v>1.3342000000000001</v>
      </c>
      <c r="T10" s="51">
        <v>1.1856</v>
      </c>
      <c r="U10" s="50">
        <v>106.28</v>
      </c>
      <c r="V10" s="43">
        <v>1462.3</v>
      </c>
      <c r="W10" s="43">
        <v>1482.62</v>
      </c>
      <c r="X10" s="49">
        <f t="shared" si="5"/>
        <v>1645.5802968960863</v>
      </c>
      <c r="Y10" s="48">
        <v>1.3348</v>
      </c>
    </row>
    <row r="11" spans="1:25">
      <c r="B11" s="47">
        <v>44077</v>
      </c>
      <c r="C11" s="46">
        <v>1912</v>
      </c>
      <c r="D11" s="45">
        <v>1912</v>
      </c>
      <c r="E11" s="44">
        <f t="shared" si="0"/>
        <v>1912</v>
      </c>
      <c r="F11" s="46">
        <v>1939.5</v>
      </c>
      <c r="G11" s="45">
        <v>1939.5</v>
      </c>
      <c r="H11" s="44">
        <f t="shared" si="1"/>
        <v>1939.5</v>
      </c>
      <c r="I11" s="46">
        <v>1980</v>
      </c>
      <c r="J11" s="45">
        <v>1980</v>
      </c>
      <c r="K11" s="44">
        <f t="shared" si="2"/>
        <v>1980</v>
      </c>
      <c r="L11" s="46">
        <v>2012</v>
      </c>
      <c r="M11" s="45">
        <v>2012</v>
      </c>
      <c r="N11" s="44">
        <f t="shared" si="3"/>
        <v>2012</v>
      </c>
      <c r="O11" s="46">
        <v>2043</v>
      </c>
      <c r="P11" s="45">
        <v>2043</v>
      </c>
      <c r="Q11" s="44">
        <f t="shared" si="4"/>
        <v>2043</v>
      </c>
      <c r="R11" s="52">
        <v>1912</v>
      </c>
      <c r="S11" s="51">
        <v>1.3257000000000001</v>
      </c>
      <c r="T11" s="51">
        <v>1.1814</v>
      </c>
      <c r="U11" s="50">
        <v>106.46</v>
      </c>
      <c r="V11" s="43">
        <v>1442.26</v>
      </c>
      <c r="W11" s="43">
        <v>1462.34</v>
      </c>
      <c r="X11" s="49">
        <f t="shared" si="5"/>
        <v>1618.4188251227358</v>
      </c>
      <c r="Y11" s="48">
        <v>1.3263</v>
      </c>
    </row>
    <row r="12" spans="1:25">
      <c r="B12" s="47">
        <v>44078</v>
      </c>
      <c r="C12" s="46">
        <v>1940</v>
      </c>
      <c r="D12" s="45">
        <v>1940</v>
      </c>
      <c r="E12" s="44">
        <f t="shared" si="0"/>
        <v>1940</v>
      </c>
      <c r="F12" s="46">
        <v>1961.5</v>
      </c>
      <c r="G12" s="45">
        <v>1961.5</v>
      </c>
      <c r="H12" s="44">
        <f t="shared" si="1"/>
        <v>1961.5</v>
      </c>
      <c r="I12" s="46">
        <v>2001.5</v>
      </c>
      <c r="J12" s="45">
        <v>2001.5</v>
      </c>
      <c r="K12" s="44">
        <f t="shared" si="2"/>
        <v>2001.5</v>
      </c>
      <c r="L12" s="46">
        <v>2033.5</v>
      </c>
      <c r="M12" s="45">
        <v>2033.5</v>
      </c>
      <c r="N12" s="44">
        <f t="shared" si="3"/>
        <v>2033.5</v>
      </c>
      <c r="O12" s="46">
        <v>2064.5</v>
      </c>
      <c r="P12" s="45">
        <v>2064.5</v>
      </c>
      <c r="Q12" s="44">
        <f t="shared" si="4"/>
        <v>2064.5</v>
      </c>
      <c r="R12" s="52">
        <v>1940</v>
      </c>
      <c r="S12" s="51">
        <v>1.3261000000000001</v>
      </c>
      <c r="T12" s="51">
        <v>1.1843999999999999</v>
      </c>
      <c r="U12" s="50">
        <v>106.2</v>
      </c>
      <c r="V12" s="43">
        <v>1462.94</v>
      </c>
      <c r="W12" s="43">
        <v>1478.48</v>
      </c>
      <c r="X12" s="49">
        <f t="shared" si="5"/>
        <v>1637.9601485984467</v>
      </c>
      <c r="Y12" s="48">
        <v>1.3267</v>
      </c>
    </row>
    <row r="13" spans="1:25">
      <c r="B13" s="47">
        <v>44081</v>
      </c>
      <c r="C13" s="46">
        <v>1961.5</v>
      </c>
      <c r="D13" s="45">
        <v>1961.5</v>
      </c>
      <c r="E13" s="44">
        <f t="shared" si="0"/>
        <v>1961.5</v>
      </c>
      <c r="F13" s="46">
        <v>1986.5</v>
      </c>
      <c r="G13" s="45">
        <v>1986.5</v>
      </c>
      <c r="H13" s="44">
        <f t="shared" si="1"/>
        <v>1986.5</v>
      </c>
      <c r="I13" s="46">
        <v>2025.5</v>
      </c>
      <c r="J13" s="45">
        <v>2025.5</v>
      </c>
      <c r="K13" s="44">
        <f t="shared" si="2"/>
        <v>2025.5</v>
      </c>
      <c r="L13" s="46">
        <v>2057.5</v>
      </c>
      <c r="M13" s="45">
        <v>2057.5</v>
      </c>
      <c r="N13" s="44">
        <f t="shared" si="3"/>
        <v>2057.5</v>
      </c>
      <c r="O13" s="46">
        <v>2088.5</v>
      </c>
      <c r="P13" s="45">
        <v>2088.5</v>
      </c>
      <c r="Q13" s="44">
        <f t="shared" si="4"/>
        <v>2088.5</v>
      </c>
      <c r="R13" s="52">
        <v>1961.5</v>
      </c>
      <c r="S13" s="51">
        <v>1.3164</v>
      </c>
      <c r="T13" s="51">
        <v>1.1820999999999999</v>
      </c>
      <c r="U13" s="50">
        <v>106.25</v>
      </c>
      <c r="V13" s="43">
        <v>1490.05</v>
      </c>
      <c r="W13" s="43">
        <v>1508.35</v>
      </c>
      <c r="X13" s="49">
        <f t="shared" si="5"/>
        <v>1659.3350816343795</v>
      </c>
      <c r="Y13" s="48">
        <v>1.3169999999999999</v>
      </c>
    </row>
    <row r="14" spans="1:25">
      <c r="B14" s="47">
        <v>44082</v>
      </c>
      <c r="C14" s="46">
        <v>1925</v>
      </c>
      <c r="D14" s="45">
        <v>1925</v>
      </c>
      <c r="E14" s="44">
        <f t="shared" si="0"/>
        <v>1925</v>
      </c>
      <c r="F14" s="46">
        <v>1952.5</v>
      </c>
      <c r="G14" s="45">
        <v>1952.5</v>
      </c>
      <c r="H14" s="44">
        <f t="shared" si="1"/>
        <v>1952.5</v>
      </c>
      <c r="I14" s="46">
        <v>1991.5</v>
      </c>
      <c r="J14" s="45">
        <v>1991.5</v>
      </c>
      <c r="K14" s="44">
        <f t="shared" si="2"/>
        <v>1991.5</v>
      </c>
      <c r="L14" s="46">
        <v>2023.5</v>
      </c>
      <c r="M14" s="45">
        <v>2023.5</v>
      </c>
      <c r="N14" s="44">
        <f t="shared" si="3"/>
        <v>2023.5</v>
      </c>
      <c r="O14" s="46">
        <v>2054.5</v>
      </c>
      <c r="P14" s="45">
        <v>2054.5</v>
      </c>
      <c r="Q14" s="44">
        <f t="shared" si="4"/>
        <v>2054.5</v>
      </c>
      <c r="R14" s="52">
        <v>1925</v>
      </c>
      <c r="S14" s="51">
        <v>1.3037000000000001</v>
      </c>
      <c r="T14" s="51">
        <v>1.1795</v>
      </c>
      <c r="U14" s="50">
        <v>106.27</v>
      </c>
      <c r="V14" s="43">
        <v>1476.57</v>
      </c>
      <c r="W14" s="43">
        <v>1496.86</v>
      </c>
      <c r="X14" s="49">
        <f t="shared" si="5"/>
        <v>1632.0474777448071</v>
      </c>
      <c r="Y14" s="48">
        <v>1.3044</v>
      </c>
    </row>
    <row r="15" spans="1:25">
      <c r="B15" s="47">
        <v>44083</v>
      </c>
      <c r="C15" s="46">
        <v>1888</v>
      </c>
      <c r="D15" s="45">
        <v>1888</v>
      </c>
      <c r="E15" s="44">
        <f t="shared" si="0"/>
        <v>1888</v>
      </c>
      <c r="F15" s="46">
        <v>1915.5</v>
      </c>
      <c r="G15" s="45">
        <v>1915.5</v>
      </c>
      <c r="H15" s="44">
        <f t="shared" si="1"/>
        <v>1915.5</v>
      </c>
      <c r="I15" s="46">
        <v>1953</v>
      </c>
      <c r="J15" s="45">
        <v>1953</v>
      </c>
      <c r="K15" s="44">
        <f t="shared" si="2"/>
        <v>1953</v>
      </c>
      <c r="L15" s="46">
        <v>1985</v>
      </c>
      <c r="M15" s="45">
        <v>1985</v>
      </c>
      <c r="N15" s="44">
        <f t="shared" si="3"/>
        <v>1985</v>
      </c>
      <c r="O15" s="46">
        <v>2016</v>
      </c>
      <c r="P15" s="45">
        <v>2016</v>
      </c>
      <c r="Q15" s="44">
        <f t="shared" si="4"/>
        <v>2016</v>
      </c>
      <c r="R15" s="52">
        <v>1888</v>
      </c>
      <c r="S15" s="51">
        <v>1.2895000000000001</v>
      </c>
      <c r="T15" s="51">
        <v>1.1768000000000001</v>
      </c>
      <c r="U15" s="50">
        <v>106.18</v>
      </c>
      <c r="V15" s="43">
        <v>1464.13</v>
      </c>
      <c r="W15" s="43">
        <v>1484.77</v>
      </c>
      <c r="X15" s="49">
        <f t="shared" si="5"/>
        <v>1604.3507817811012</v>
      </c>
      <c r="Y15" s="48">
        <v>1.2901</v>
      </c>
    </row>
    <row r="16" spans="1:25">
      <c r="B16" s="47">
        <v>44084</v>
      </c>
      <c r="C16" s="46">
        <v>1859</v>
      </c>
      <c r="D16" s="45">
        <v>1859</v>
      </c>
      <c r="E16" s="44">
        <f t="shared" si="0"/>
        <v>1859</v>
      </c>
      <c r="F16" s="46">
        <v>1882.5</v>
      </c>
      <c r="G16" s="45">
        <v>1882.5</v>
      </c>
      <c r="H16" s="44">
        <f t="shared" si="1"/>
        <v>1882.5</v>
      </c>
      <c r="I16" s="46">
        <v>1920.5</v>
      </c>
      <c r="J16" s="45">
        <v>1920.5</v>
      </c>
      <c r="K16" s="44">
        <f t="shared" si="2"/>
        <v>1920.5</v>
      </c>
      <c r="L16" s="46">
        <v>1952.5</v>
      </c>
      <c r="M16" s="45">
        <v>1952.5</v>
      </c>
      <c r="N16" s="44">
        <f t="shared" si="3"/>
        <v>1952.5</v>
      </c>
      <c r="O16" s="46">
        <v>1983.5</v>
      </c>
      <c r="P16" s="45">
        <v>1983.5</v>
      </c>
      <c r="Q16" s="44">
        <f t="shared" si="4"/>
        <v>1983.5</v>
      </c>
      <c r="R16" s="52">
        <v>1859</v>
      </c>
      <c r="S16" s="51">
        <v>1.2965</v>
      </c>
      <c r="T16" s="51">
        <v>1.1847000000000001</v>
      </c>
      <c r="U16" s="50">
        <v>106.12</v>
      </c>
      <c r="V16" s="43">
        <v>1433.86</v>
      </c>
      <c r="W16" s="43">
        <v>1451.31</v>
      </c>
      <c r="X16" s="49">
        <f t="shared" si="5"/>
        <v>1569.1736304549675</v>
      </c>
      <c r="Y16" s="48">
        <v>1.2970999999999999</v>
      </c>
    </row>
    <row r="17" spans="2:25">
      <c r="B17" s="47">
        <v>44085</v>
      </c>
      <c r="C17" s="46">
        <v>1869</v>
      </c>
      <c r="D17" s="45">
        <v>1869</v>
      </c>
      <c r="E17" s="44">
        <f t="shared" si="0"/>
        <v>1869</v>
      </c>
      <c r="F17" s="46">
        <v>1900</v>
      </c>
      <c r="G17" s="45">
        <v>1900</v>
      </c>
      <c r="H17" s="44">
        <f t="shared" si="1"/>
        <v>1900</v>
      </c>
      <c r="I17" s="46">
        <v>1937.5</v>
      </c>
      <c r="J17" s="45">
        <v>1937.5</v>
      </c>
      <c r="K17" s="44">
        <f t="shared" si="2"/>
        <v>1937.5</v>
      </c>
      <c r="L17" s="46">
        <v>1969.5</v>
      </c>
      <c r="M17" s="45">
        <v>1969.5</v>
      </c>
      <c r="N17" s="44">
        <f t="shared" si="3"/>
        <v>1969.5</v>
      </c>
      <c r="O17" s="46">
        <v>2000.5</v>
      </c>
      <c r="P17" s="45">
        <v>2000.5</v>
      </c>
      <c r="Q17" s="44">
        <f t="shared" si="4"/>
        <v>2000.5</v>
      </c>
      <c r="R17" s="52">
        <v>1869</v>
      </c>
      <c r="S17" s="51">
        <v>1.2826</v>
      </c>
      <c r="T17" s="51">
        <v>1.1851</v>
      </c>
      <c r="U17" s="50">
        <v>106.17</v>
      </c>
      <c r="V17" s="43">
        <v>1457.2</v>
      </c>
      <c r="W17" s="43">
        <v>1480.67</v>
      </c>
      <c r="X17" s="49">
        <f t="shared" si="5"/>
        <v>1577.0821027761369</v>
      </c>
      <c r="Y17" s="48">
        <v>1.2831999999999999</v>
      </c>
    </row>
    <row r="18" spans="2:25">
      <c r="B18" s="47">
        <v>44088</v>
      </c>
      <c r="C18" s="46">
        <v>1873.5</v>
      </c>
      <c r="D18" s="45">
        <v>1873.5</v>
      </c>
      <c r="E18" s="44">
        <f t="shared" si="0"/>
        <v>1873.5</v>
      </c>
      <c r="F18" s="46">
        <v>1900</v>
      </c>
      <c r="G18" s="45">
        <v>1900</v>
      </c>
      <c r="H18" s="44">
        <f t="shared" si="1"/>
        <v>1900</v>
      </c>
      <c r="I18" s="46">
        <v>1938.5</v>
      </c>
      <c r="J18" s="45">
        <v>1938.5</v>
      </c>
      <c r="K18" s="44">
        <f t="shared" si="2"/>
        <v>1938.5</v>
      </c>
      <c r="L18" s="46">
        <v>1969.5</v>
      </c>
      <c r="M18" s="45">
        <v>1969.5</v>
      </c>
      <c r="N18" s="44">
        <f t="shared" si="3"/>
        <v>1969.5</v>
      </c>
      <c r="O18" s="46">
        <v>2000.5</v>
      </c>
      <c r="P18" s="45">
        <v>2000.5</v>
      </c>
      <c r="Q18" s="44">
        <f t="shared" si="4"/>
        <v>2000.5</v>
      </c>
      <c r="R18" s="52">
        <v>1873.5</v>
      </c>
      <c r="S18" s="51">
        <v>1.2876000000000001</v>
      </c>
      <c r="T18" s="51">
        <v>1.1867000000000001</v>
      </c>
      <c r="U18" s="50">
        <v>106.01</v>
      </c>
      <c r="V18" s="43">
        <v>1455.03</v>
      </c>
      <c r="W18" s="43">
        <v>1474.93</v>
      </c>
      <c r="X18" s="49">
        <f t="shared" si="5"/>
        <v>1578.7477879834835</v>
      </c>
      <c r="Y18" s="48">
        <v>1.2882</v>
      </c>
    </row>
    <row r="19" spans="2:25">
      <c r="B19" s="47">
        <v>44089</v>
      </c>
      <c r="C19" s="46">
        <v>1909.5</v>
      </c>
      <c r="D19" s="45">
        <v>1909.5</v>
      </c>
      <c r="E19" s="44">
        <f t="shared" si="0"/>
        <v>1909.5</v>
      </c>
      <c r="F19" s="46">
        <v>1938.5</v>
      </c>
      <c r="G19" s="45">
        <v>1938.5</v>
      </c>
      <c r="H19" s="44">
        <f t="shared" si="1"/>
        <v>1938.5</v>
      </c>
      <c r="I19" s="46">
        <v>1976.5</v>
      </c>
      <c r="J19" s="45">
        <v>1976.5</v>
      </c>
      <c r="K19" s="44">
        <f t="shared" si="2"/>
        <v>1976.5</v>
      </c>
      <c r="L19" s="46">
        <v>2007.5</v>
      </c>
      <c r="M19" s="45">
        <v>2007.5</v>
      </c>
      <c r="N19" s="44">
        <f t="shared" si="3"/>
        <v>2007.5</v>
      </c>
      <c r="O19" s="46">
        <v>2038.5</v>
      </c>
      <c r="P19" s="45">
        <v>2038.5</v>
      </c>
      <c r="Q19" s="44">
        <f t="shared" si="4"/>
        <v>2038.5</v>
      </c>
      <c r="R19" s="52">
        <v>1909.5</v>
      </c>
      <c r="S19" s="51">
        <v>1.2911999999999999</v>
      </c>
      <c r="T19" s="51">
        <v>1.1892</v>
      </c>
      <c r="U19" s="50">
        <v>105.54</v>
      </c>
      <c r="V19" s="43">
        <v>1478.86</v>
      </c>
      <c r="W19" s="43">
        <v>1500.62</v>
      </c>
      <c r="X19" s="49">
        <f t="shared" si="5"/>
        <v>1605.7013118062562</v>
      </c>
      <c r="Y19" s="48">
        <v>1.2918000000000001</v>
      </c>
    </row>
    <row r="20" spans="2:25">
      <c r="B20" s="47">
        <v>44090</v>
      </c>
      <c r="C20" s="46">
        <v>1883.5</v>
      </c>
      <c r="D20" s="45">
        <v>1883.5</v>
      </c>
      <c r="E20" s="44">
        <f t="shared" si="0"/>
        <v>1883.5</v>
      </c>
      <c r="F20" s="46">
        <v>1912</v>
      </c>
      <c r="G20" s="45">
        <v>1912</v>
      </c>
      <c r="H20" s="44">
        <f t="shared" si="1"/>
        <v>1912</v>
      </c>
      <c r="I20" s="46">
        <v>1949</v>
      </c>
      <c r="J20" s="45">
        <v>1949</v>
      </c>
      <c r="K20" s="44">
        <f t="shared" si="2"/>
        <v>1949</v>
      </c>
      <c r="L20" s="46">
        <v>1980</v>
      </c>
      <c r="M20" s="45">
        <v>1980</v>
      </c>
      <c r="N20" s="44">
        <f t="shared" si="3"/>
        <v>1980</v>
      </c>
      <c r="O20" s="46">
        <v>2011</v>
      </c>
      <c r="P20" s="45">
        <v>2011</v>
      </c>
      <c r="Q20" s="44">
        <f t="shared" si="4"/>
        <v>2011</v>
      </c>
      <c r="R20" s="52">
        <v>1883.5</v>
      </c>
      <c r="S20" s="51">
        <v>1.298</v>
      </c>
      <c r="T20" s="51">
        <v>1.1868000000000001</v>
      </c>
      <c r="U20" s="50">
        <v>105.09</v>
      </c>
      <c r="V20" s="43">
        <v>1451.08</v>
      </c>
      <c r="W20" s="43">
        <v>1472.35</v>
      </c>
      <c r="X20" s="49">
        <f t="shared" si="5"/>
        <v>1587.040781934614</v>
      </c>
      <c r="Y20" s="48">
        <v>1.2986</v>
      </c>
    </row>
    <row r="21" spans="2:25">
      <c r="B21" s="47">
        <v>44091</v>
      </c>
      <c r="C21" s="46">
        <v>1851</v>
      </c>
      <c r="D21" s="45">
        <v>1851</v>
      </c>
      <c r="E21" s="44">
        <f t="shared" si="0"/>
        <v>1851</v>
      </c>
      <c r="F21" s="46">
        <v>1882</v>
      </c>
      <c r="G21" s="45">
        <v>1882</v>
      </c>
      <c r="H21" s="44">
        <f t="shared" si="1"/>
        <v>1882</v>
      </c>
      <c r="I21" s="46">
        <v>1920.5</v>
      </c>
      <c r="J21" s="45">
        <v>1920.5</v>
      </c>
      <c r="K21" s="44">
        <f t="shared" si="2"/>
        <v>1920.5</v>
      </c>
      <c r="L21" s="46">
        <v>1951.5</v>
      </c>
      <c r="M21" s="45">
        <v>1951.5</v>
      </c>
      <c r="N21" s="44">
        <f t="shared" si="3"/>
        <v>1951.5</v>
      </c>
      <c r="O21" s="46">
        <v>1982.5</v>
      </c>
      <c r="P21" s="45">
        <v>1982.5</v>
      </c>
      <c r="Q21" s="44">
        <f t="shared" si="4"/>
        <v>1982.5</v>
      </c>
      <c r="R21" s="52">
        <v>1851</v>
      </c>
      <c r="S21" s="51">
        <v>1.2904</v>
      </c>
      <c r="T21" s="51">
        <v>1.1806000000000001</v>
      </c>
      <c r="U21" s="50">
        <v>104.54</v>
      </c>
      <c r="V21" s="43">
        <v>1434.44</v>
      </c>
      <c r="W21" s="43">
        <v>1457.78</v>
      </c>
      <c r="X21" s="49">
        <f t="shared" si="5"/>
        <v>1567.8468575300694</v>
      </c>
      <c r="Y21" s="48">
        <v>1.2909999999999999</v>
      </c>
    </row>
    <row r="22" spans="2:25">
      <c r="B22" s="47">
        <v>44092</v>
      </c>
      <c r="C22" s="46">
        <v>1889</v>
      </c>
      <c r="D22" s="45">
        <v>1889</v>
      </c>
      <c r="E22" s="44">
        <f t="shared" si="0"/>
        <v>1889</v>
      </c>
      <c r="F22" s="46">
        <v>1917.5</v>
      </c>
      <c r="G22" s="45">
        <v>1917.5</v>
      </c>
      <c r="H22" s="44">
        <f t="shared" si="1"/>
        <v>1917.5</v>
      </c>
      <c r="I22" s="46">
        <v>1958</v>
      </c>
      <c r="J22" s="45">
        <v>1958</v>
      </c>
      <c r="K22" s="44">
        <f t="shared" si="2"/>
        <v>1958</v>
      </c>
      <c r="L22" s="46">
        <v>1988</v>
      </c>
      <c r="M22" s="45">
        <v>1988</v>
      </c>
      <c r="N22" s="44">
        <f t="shared" si="3"/>
        <v>1988</v>
      </c>
      <c r="O22" s="46">
        <v>2018</v>
      </c>
      <c r="P22" s="45">
        <v>2018</v>
      </c>
      <c r="Q22" s="44">
        <f t="shared" si="4"/>
        <v>2018</v>
      </c>
      <c r="R22" s="52">
        <v>1889</v>
      </c>
      <c r="S22" s="51">
        <v>1.2970999999999999</v>
      </c>
      <c r="T22" s="51">
        <v>1.1841999999999999</v>
      </c>
      <c r="U22" s="50">
        <v>104.38</v>
      </c>
      <c r="V22" s="43">
        <v>1456.33</v>
      </c>
      <c r="W22" s="43">
        <v>1477.61</v>
      </c>
      <c r="X22" s="49">
        <f t="shared" si="5"/>
        <v>1595.1697348420876</v>
      </c>
      <c r="Y22" s="48">
        <v>1.2977000000000001</v>
      </c>
    </row>
    <row r="23" spans="2:25">
      <c r="B23" s="47">
        <v>44095</v>
      </c>
      <c r="C23" s="46">
        <v>1871.5</v>
      </c>
      <c r="D23" s="45">
        <v>1871.5</v>
      </c>
      <c r="E23" s="44">
        <f t="shared" si="0"/>
        <v>1871.5</v>
      </c>
      <c r="F23" s="46">
        <v>1896.5</v>
      </c>
      <c r="G23" s="45">
        <v>1896.5</v>
      </c>
      <c r="H23" s="44">
        <f t="shared" si="1"/>
        <v>1896.5</v>
      </c>
      <c r="I23" s="46">
        <v>1937.5</v>
      </c>
      <c r="J23" s="45">
        <v>1937.5</v>
      </c>
      <c r="K23" s="44">
        <f t="shared" si="2"/>
        <v>1937.5</v>
      </c>
      <c r="L23" s="46">
        <v>1967.5</v>
      </c>
      <c r="M23" s="45">
        <v>1967.5</v>
      </c>
      <c r="N23" s="44">
        <f t="shared" si="3"/>
        <v>1967.5</v>
      </c>
      <c r="O23" s="46">
        <v>1997.5</v>
      </c>
      <c r="P23" s="45">
        <v>1997.5</v>
      </c>
      <c r="Q23" s="44">
        <f t="shared" si="4"/>
        <v>1997.5</v>
      </c>
      <c r="R23" s="52">
        <v>1871.5</v>
      </c>
      <c r="S23" s="51">
        <v>1.2867999999999999</v>
      </c>
      <c r="T23" s="51">
        <v>1.1796</v>
      </c>
      <c r="U23" s="50">
        <v>104.1</v>
      </c>
      <c r="V23" s="43">
        <v>1454.38</v>
      </c>
      <c r="W23" s="43">
        <v>1473.12</v>
      </c>
      <c r="X23" s="49">
        <f t="shared" si="5"/>
        <v>1586.5547643268906</v>
      </c>
      <c r="Y23" s="48">
        <v>1.2874000000000001</v>
      </c>
    </row>
    <row r="24" spans="2:25">
      <c r="B24" s="47">
        <v>44096</v>
      </c>
      <c r="C24" s="46">
        <v>1873</v>
      </c>
      <c r="D24" s="45">
        <v>1873</v>
      </c>
      <c r="E24" s="44">
        <f t="shared" si="0"/>
        <v>1873</v>
      </c>
      <c r="F24" s="46">
        <v>1899.5</v>
      </c>
      <c r="G24" s="45">
        <v>1899.5</v>
      </c>
      <c r="H24" s="44">
        <f t="shared" si="1"/>
        <v>1899.5</v>
      </c>
      <c r="I24" s="46">
        <v>1939.5</v>
      </c>
      <c r="J24" s="45">
        <v>1939.5</v>
      </c>
      <c r="K24" s="44">
        <f t="shared" si="2"/>
        <v>1939.5</v>
      </c>
      <c r="L24" s="46">
        <v>1969.5</v>
      </c>
      <c r="M24" s="45">
        <v>1969.5</v>
      </c>
      <c r="N24" s="44">
        <f t="shared" si="3"/>
        <v>1969.5</v>
      </c>
      <c r="O24" s="46">
        <v>1999.5</v>
      </c>
      <c r="P24" s="45">
        <v>1999.5</v>
      </c>
      <c r="Q24" s="44">
        <f t="shared" si="4"/>
        <v>1999.5</v>
      </c>
      <c r="R24" s="52">
        <v>1873</v>
      </c>
      <c r="S24" s="51">
        <v>1.2808999999999999</v>
      </c>
      <c r="T24" s="51">
        <v>1.1753</v>
      </c>
      <c r="U24" s="50">
        <v>104.52</v>
      </c>
      <c r="V24" s="43">
        <v>1462.25</v>
      </c>
      <c r="W24" s="43">
        <v>1482.36</v>
      </c>
      <c r="X24" s="49">
        <f t="shared" si="5"/>
        <v>1593.6356674891517</v>
      </c>
      <c r="Y24" s="48">
        <v>1.2814000000000001</v>
      </c>
    </row>
    <row r="25" spans="2:25">
      <c r="B25" s="47">
        <v>44097</v>
      </c>
      <c r="C25" s="46">
        <v>1851.5</v>
      </c>
      <c r="D25" s="45">
        <v>1851.5</v>
      </c>
      <c r="E25" s="44">
        <f t="shared" si="0"/>
        <v>1851.5</v>
      </c>
      <c r="F25" s="46">
        <v>1873</v>
      </c>
      <c r="G25" s="45">
        <v>1873</v>
      </c>
      <c r="H25" s="44">
        <f t="shared" si="1"/>
        <v>1873</v>
      </c>
      <c r="I25" s="46">
        <v>1913</v>
      </c>
      <c r="J25" s="45">
        <v>1913</v>
      </c>
      <c r="K25" s="44">
        <f t="shared" si="2"/>
        <v>1913</v>
      </c>
      <c r="L25" s="46">
        <v>1943</v>
      </c>
      <c r="M25" s="45">
        <v>1943</v>
      </c>
      <c r="N25" s="44">
        <f t="shared" si="3"/>
        <v>1943</v>
      </c>
      <c r="O25" s="46">
        <v>1973</v>
      </c>
      <c r="P25" s="45">
        <v>1973</v>
      </c>
      <c r="Q25" s="44">
        <f t="shared" si="4"/>
        <v>1973</v>
      </c>
      <c r="R25" s="52">
        <v>1851.5</v>
      </c>
      <c r="S25" s="51">
        <v>1.2725</v>
      </c>
      <c r="T25" s="51">
        <v>1.169</v>
      </c>
      <c r="U25" s="50">
        <v>105.13</v>
      </c>
      <c r="V25" s="43">
        <v>1455.01</v>
      </c>
      <c r="W25" s="43">
        <v>1471.21</v>
      </c>
      <c r="X25" s="49">
        <f t="shared" si="5"/>
        <v>1583.8323353293413</v>
      </c>
      <c r="Y25" s="48">
        <v>1.2730999999999999</v>
      </c>
    </row>
    <row r="26" spans="2:25">
      <c r="B26" s="47">
        <v>44098</v>
      </c>
      <c r="C26" s="46">
        <v>1856</v>
      </c>
      <c r="D26" s="45">
        <v>1856</v>
      </c>
      <c r="E26" s="44">
        <f t="shared" si="0"/>
        <v>1856</v>
      </c>
      <c r="F26" s="46">
        <v>1877.5</v>
      </c>
      <c r="G26" s="45">
        <v>1877.5</v>
      </c>
      <c r="H26" s="44">
        <f t="shared" si="1"/>
        <v>1877.5</v>
      </c>
      <c r="I26" s="46">
        <v>1919.5</v>
      </c>
      <c r="J26" s="45">
        <v>1919.5</v>
      </c>
      <c r="K26" s="44">
        <f t="shared" si="2"/>
        <v>1919.5</v>
      </c>
      <c r="L26" s="46">
        <v>1949.5</v>
      </c>
      <c r="M26" s="45">
        <v>1949.5</v>
      </c>
      <c r="N26" s="44">
        <f t="shared" si="3"/>
        <v>1949.5</v>
      </c>
      <c r="O26" s="46">
        <v>1979.5</v>
      </c>
      <c r="P26" s="45">
        <v>1979.5</v>
      </c>
      <c r="Q26" s="44">
        <f t="shared" si="4"/>
        <v>1979.5</v>
      </c>
      <c r="R26" s="52">
        <v>1856</v>
      </c>
      <c r="S26" s="51">
        <v>1.2744</v>
      </c>
      <c r="T26" s="51">
        <v>1.1639999999999999</v>
      </c>
      <c r="U26" s="50">
        <v>105.43</v>
      </c>
      <c r="V26" s="43">
        <v>1456.37</v>
      </c>
      <c r="W26" s="43">
        <v>1472.66</v>
      </c>
      <c r="X26" s="49">
        <f t="shared" si="5"/>
        <v>1594.5017182130584</v>
      </c>
      <c r="Y26" s="48">
        <v>1.2748999999999999</v>
      </c>
    </row>
    <row r="27" spans="2:25">
      <c r="B27" s="47">
        <v>44099</v>
      </c>
      <c r="C27" s="46">
        <v>1815</v>
      </c>
      <c r="D27" s="45">
        <v>1815</v>
      </c>
      <c r="E27" s="44">
        <f t="shared" si="0"/>
        <v>1815</v>
      </c>
      <c r="F27" s="46">
        <v>1836.5</v>
      </c>
      <c r="G27" s="45">
        <v>1836.5</v>
      </c>
      <c r="H27" s="44">
        <f t="shared" si="1"/>
        <v>1836.5</v>
      </c>
      <c r="I27" s="46">
        <v>1879</v>
      </c>
      <c r="J27" s="45">
        <v>1879</v>
      </c>
      <c r="K27" s="44">
        <f t="shared" si="2"/>
        <v>1879</v>
      </c>
      <c r="L27" s="46">
        <v>1909</v>
      </c>
      <c r="M27" s="45">
        <v>1909</v>
      </c>
      <c r="N27" s="44">
        <f t="shared" si="3"/>
        <v>1909</v>
      </c>
      <c r="O27" s="46">
        <v>1939</v>
      </c>
      <c r="P27" s="45">
        <v>1939</v>
      </c>
      <c r="Q27" s="44">
        <f t="shared" si="4"/>
        <v>1939</v>
      </c>
      <c r="R27" s="52">
        <v>1815</v>
      </c>
      <c r="S27" s="51">
        <v>1.2741</v>
      </c>
      <c r="T27" s="51">
        <v>1.1631</v>
      </c>
      <c r="U27" s="50">
        <v>105.49</v>
      </c>
      <c r="V27" s="43">
        <v>1424.53</v>
      </c>
      <c r="W27" s="43">
        <v>1440.73</v>
      </c>
      <c r="X27" s="49">
        <f t="shared" si="5"/>
        <v>1560.4849110136704</v>
      </c>
      <c r="Y27" s="48">
        <v>1.2746999999999999</v>
      </c>
    </row>
    <row r="28" spans="2:25">
      <c r="B28" s="47">
        <v>44102</v>
      </c>
      <c r="C28" s="46">
        <v>1805</v>
      </c>
      <c r="D28" s="45">
        <v>1805</v>
      </c>
      <c r="E28" s="44">
        <f t="shared" si="0"/>
        <v>1805</v>
      </c>
      <c r="F28" s="46">
        <v>1826.5</v>
      </c>
      <c r="G28" s="45">
        <v>1826.5</v>
      </c>
      <c r="H28" s="44">
        <f t="shared" si="1"/>
        <v>1826.5</v>
      </c>
      <c r="I28" s="46">
        <v>1872.5</v>
      </c>
      <c r="J28" s="45">
        <v>1872.5</v>
      </c>
      <c r="K28" s="44">
        <f t="shared" si="2"/>
        <v>1872.5</v>
      </c>
      <c r="L28" s="46">
        <v>1902.5</v>
      </c>
      <c r="M28" s="45">
        <v>1902.5</v>
      </c>
      <c r="N28" s="44">
        <f t="shared" si="3"/>
        <v>1902.5</v>
      </c>
      <c r="O28" s="46">
        <v>1932.5</v>
      </c>
      <c r="P28" s="45">
        <v>1932.5</v>
      </c>
      <c r="Q28" s="44">
        <f t="shared" si="4"/>
        <v>1932.5</v>
      </c>
      <c r="R28" s="52">
        <v>1805</v>
      </c>
      <c r="S28" s="51">
        <v>1.2907</v>
      </c>
      <c r="T28" s="51">
        <v>1.1675</v>
      </c>
      <c r="U28" s="50">
        <v>105.39</v>
      </c>
      <c r="V28" s="43">
        <v>1398.47</v>
      </c>
      <c r="W28" s="43">
        <v>1414.47</v>
      </c>
      <c r="X28" s="49">
        <f t="shared" si="5"/>
        <v>1546.0385438972162</v>
      </c>
      <c r="Y28" s="48">
        <v>1.2912999999999999</v>
      </c>
    </row>
    <row r="29" spans="2:25">
      <c r="B29" s="47">
        <v>44103</v>
      </c>
      <c r="C29" s="46">
        <v>1821</v>
      </c>
      <c r="D29" s="45">
        <v>1821</v>
      </c>
      <c r="E29" s="44">
        <f t="shared" si="0"/>
        <v>1821</v>
      </c>
      <c r="F29" s="46">
        <v>1845</v>
      </c>
      <c r="G29" s="45">
        <v>1845</v>
      </c>
      <c r="H29" s="44">
        <f t="shared" si="1"/>
        <v>1845</v>
      </c>
      <c r="I29" s="46">
        <v>1890</v>
      </c>
      <c r="J29" s="45">
        <v>1890</v>
      </c>
      <c r="K29" s="44">
        <f t="shared" si="2"/>
        <v>1890</v>
      </c>
      <c r="L29" s="46">
        <v>1920</v>
      </c>
      <c r="M29" s="45">
        <v>1920</v>
      </c>
      <c r="N29" s="44">
        <f t="shared" si="3"/>
        <v>1920</v>
      </c>
      <c r="O29" s="46">
        <v>1950</v>
      </c>
      <c r="P29" s="45">
        <v>1950</v>
      </c>
      <c r="Q29" s="44">
        <f t="shared" si="4"/>
        <v>1950</v>
      </c>
      <c r="R29" s="52">
        <v>1821</v>
      </c>
      <c r="S29" s="51">
        <v>1.2863</v>
      </c>
      <c r="T29" s="51">
        <v>1.1708000000000001</v>
      </c>
      <c r="U29" s="50">
        <v>105.63</v>
      </c>
      <c r="V29" s="43">
        <v>1415.69</v>
      </c>
      <c r="W29" s="43">
        <v>1433.23</v>
      </c>
      <c r="X29" s="49">
        <f t="shared" si="5"/>
        <v>1555.3467714383328</v>
      </c>
      <c r="Y29" s="48">
        <v>1.2873000000000001</v>
      </c>
    </row>
    <row r="30" spans="2:25">
      <c r="B30" s="47">
        <v>44104</v>
      </c>
      <c r="C30" s="46">
        <v>1801</v>
      </c>
      <c r="D30" s="45">
        <v>1801</v>
      </c>
      <c r="E30" s="44">
        <f t="shared" si="0"/>
        <v>1801</v>
      </c>
      <c r="F30" s="46">
        <v>1821.5</v>
      </c>
      <c r="G30" s="45">
        <v>1821.5</v>
      </c>
      <c r="H30" s="44">
        <f t="shared" si="1"/>
        <v>1821.5</v>
      </c>
      <c r="I30" s="46">
        <v>1867.5</v>
      </c>
      <c r="J30" s="45">
        <v>1867.5</v>
      </c>
      <c r="K30" s="44">
        <f t="shared" si="2"/>
        <v>1867.5</v>
      </c>
      <c r="L30" s="46">
        <v>1897.5</v>
      </c>
      <c r="M30" s="45">
        <v>1897.5</v>
      </c>
      <c r="N30" s="44">
        <f t="shared" si="3"/>
        <v>1897.5</v>
      </c>
      <c r="O30" s="46">
        <v>1927.5</v>
      </c>
      <c r="P30" s="45">
        <v>1927.5</v>
      </c>
      <c r="Q30" s="44">
        <f t="shared" si="4"/>
        <v>1927.5</v>
      </c>
      <c r="R30" s="52">
        <v>1801</v>
      </c>
      <c r="S30" s="51">
        <v>1.2827</v>
      </c>
      <c r="T30" s="51">
        <v>1.1708000000000001</v>
      </c>
      <c r="U30" s="50">
        <v>105.72</v>
      </c>
      <c r="V30" s="43">
        <v>1404.07</v>
      </c>
      <c r="W30" s="43">
        <v>1419.06</v>
      </c>
      <c r="X30" s="49">
        <f t="shared" si="5"/>
        <v>1538.2644345746498</v>
      </c>
      <c r="Y30" s="48">
        <v>1.2836000000000001</v>
      </c>
    </row>
    <row r="31" spans="2:25" s="10" customFormat="1">
      <c r="B31" s="42" t="s">
        <v>11</v>
      </c>
      <c r="C31" s="41">
        <f>ROUND(AVERAGE(C9:C30),2)</f>
        <v>1881.36</v>
      </c>
      <c r="D31" s="40">
        <f>ROUND(AVERAGE(D9:D30),2)</f>
        <v>1881.36</v>
      </c>
      <c r="E31" s="39">
        <f>ROUND(AVERAGE(C31:D31),2)</f>
        <v>1881.36</v>
      </c>
      <c r="F31" s="41">
        <f>ROUND(AVERAGE(F9:F30),2)</f>
        <v>1906.93</v>
      </c>
      <c r="G31" s="40">
        <f>ROUND(AVERAGE(G9:G30),2)</f>
        <v>1906.93</v>
      </c>
      <c r="H31" s="39">
        <f>ROUND(AVERAGE(F31:G31),2)</f>
        <v>1906.93</v>
      </c>
      <c r="I31" s="41">
        <f>ROUND(AVERAGE(I9:I30),2)</f>
        <v>1947.14</v>
      </c>
      <c r="J31" s="40">
        <f>ROUND(AVERAGE(J9:J30),2)</f>
        <v>1947.14</v>
      </c>
      <c r="K31" s="39">
        <f>ROUND(AVERAGE(I31:J31),2)</f>
        <v>1947.14</v>
      </c>
      <c r="L31" s="41">
        <f>ROUND(AVERAGE(L9:L30),2)</f>
        <v>1978.14</v>
      </c>
      <c r="M31" s="40">
        <f>ROUND(AVERAGE(M9:M30),2)</f>
        <v>1978.14</v>
      </c>
      <c r="N31" s="39">
        <f>ROUND(AVERAGE(L31:M31),2)</f>
        <v>1978.14</v>
      </c>
      <c r="O31" s="41">
        <f>ROUND(AVERAGE(O9:O30),2)</f>
        <v>2008.73</v>
      </c>
      <c r="P31" s="40">
        <f>ROUND(AVERAGE(P9:P30),2)</f>
        <v>2008.73</v>
      </c>
      <c r="Q31" s="39">
        <f>ROUND(AVERAGE(O31:P31),2)</f>
        <v>2008.73</v>
      </c>
      <c r="R31" s="38">
        <f>ROUND(AVERAGE(R9:R30),2)</f>
        <v>1881.36</v>
      </c>
      <c r="S31" s="37">
        <f>ROUND(AVERAGE(S9:S30),4)</f>
        <v>1.2969999999999999</v>
      </c>
      <c r="T31" s="36">
        <f>ROUND(AVERAGE(T9:T30),4)</f>
        <v>1.1794</v>
      </c>
      <c r="U31" s="175">
        <f>ROUND(AVERAGE(U9:U30),2)</f>
        <v>105.58</v>
      </c>
      <c r="V31" s="35">
        <f>AVERAGE(V9:V30)</f>
        <v>1450.3863636363637</v>
      </c>
      <c r="W31" s="35">
        <f>AVERAGE(W9:W30)</f>
        <v>1469.3854545454544</v>
      </c>
      <c r="X31" s="35">
        <f>AVERAGE(X9:X30)</f>
        <v>1595.0955585019306</v>
      </c>
      <c r="Y31" s="34">
        <f>AVERAGE(Y9:Y30)</f>
        <v>1.2976545454545454</v>
      </c>
    </row>
    <row r="32" spans="2:25" s="5" customFormat="1">
      <c r="B32" s="33" t="s">
        <v>12</v>
      </c>
      <c r="C32" s="32">
        <f t="shared" ref="C32:Y32" si="6">MAX(C9:C30)</f>
        <v>1984</v>
      </c>
      <c r="D32" s="31">
        <f t="shared" si="6"/>
        <v>1984</v>
      </c>
      <c r="E32" s="30">
        <f t="shared" si="6"/>
        <v>1984</v>
      </c>
      <c r="F32" s="32">
        <f t="shared" si="6"/>
        <v>2009.5</v>
      </c>
      <c r="G32" s="31">
        <f t="shared" si="6"/>
        <v>2009.5</v>
      </c>
      <c r="H32" s="30">
        <f t="shared" si="6"/>
        <v>2009.5</v>
      </c>
      <c r="I32" s="32">
        <f t="shared" si="6"/>
        <v>2049</v>
      </c>
      <c r="J32" s="31">
        <f t="shared" si="6"/>
        <v>2049</v>
      </c>
      <c r="K32" s="30">
        <f t="shared" si="6"/>
        <v>2049</v>
      </c>
      <c r="L32" s="32">
        <f t="shared" si="6"/>
        <v>2081</v>
      </c>
      <c r="M32" s="31">
        <f t="shared" si="6"/>
        <v>2081</v>
      </c>
      <c r="N32" s="30">
        <f t="shared" si="6"/>
        <v>2081</v>
      </c>
      <c r="O32" s="32">
        <f t="shared" si="6"/>
        <v>2112</v>
      </c>
      <c r="P32" s="31">
        <f t="shared" si="6"/>
        <v>2112</v>
      </c>
      <c r="Q32" s="30">
        <f t="shared" si="6"/>
        <v>2112</v>
      </c>
      <c r="R32" s="29">
        <f t="shared" si="6"/>
        <v>1984</v>
      </c>
      <c r="S32" s="28">
        <f t="shared" si="6"/>
        <v>1.3472</v>
      </c>
      <c r="T32" s="27">
        <f t="shared" si="6"/>
        <v>1.1988000000000001</v>
      </c>
      <c r="U32" s="26">
        <f t="shared" si="6"/>
        <v>106.46</v>
      </c>
      <c r="V32" s="25">
        <f t="shared" si="6"/>
        <v>1490.05</v>
      </c>
      <c r="W32" s="25">
        <f t="shared" si="6"/>
        <v>1508.35</v>
      </c>
      <c r="X32" s="25">
        <f t="shared" si="6"/>
        <v>1659.3350816343795</v>
      </c>
      <c r="Y32" s="24">
        <f t="shared" si="6"/>
        <v>1.3478000000000001</v>
      </c>
    </row>
    <row r="33" spans="2:25" s="5" customFormat="1" ht="13.5" thickBot="1">
      <c r="B33" s="23" t="s">
        <v>13</v>
      </c>
      <c r="C33" s="22">
        <f t="shared" ref="C33:Y33" si="7">MIN(C9:C30)</f>
        <v>1801</v>
      </c>
      <c r="D33" s="21">
        <f t="shared" si="7"/>
        <v>1801</v>
      </c>
      <c r="E33" s="20">
        <f t="shared" si="7"/>
        <v>1801</v>
      </c>
      <c r="F33" s="22">
        <f t="shared" si="7"/>
        <v>1821.5</v>
      </c>
      <c r="G33" s="21">
        <f t="shared" si="7"/>
        <v>1821.5</v>
      </c>
      <c r="H33" s="20">
        <f t="shared" si="7"/>
        <v>1821.5</v>
      </c>
      <c r="I33" s="22">
        <f t="shared" si="7"/>
        <v>1867.5</v>
      </c>
      <c r="J33" s="21">
        <f t="shared" si="7"/>
        <v>1867.5</v>
      </c>
      <c r="K33" s="20">
        <f t="shared" si="7"/>
        <v>1867.5</v>
      </c>
      <c r="L33" s="22">
        <f t="shared" si="7"/>
        <v>1897.5</v>
      </c>
      <c r="M33" s="21">
        <f t="shared" si="7"/>
        <v>1897.5</v>
      </c>
      <c r="N33" s="20">
        <f t="shared" si="7"/>
        <v>1897.5</v>
      </c>
      <c r="O33" s="22">
        <f t="shared" si="7"/>
        <v>1927.5</v>
      </c>
      <c r="P33" s="21">
        <f t="shared" si="7"/>
        <v>1927.5</v>
      </c>
      <c r="Q33" s="20">
        <f t="shared" si="7"/>
        <v>1927.5</v>
      </c>
      <c r="R33" s="19">
        <f t="shared" si="7"/>
        <v>1801</v>
      </c>
      <c r="S33" s="18">
        <f t="shared" si="7"/>
        <v>1.2725</v>
      </c>
      <c r="T33" s="17">
        <f t="shared" si="7"/>
        <v>1.1631</v>
      </c>
      <c r="U33" s="16">
        <f t="shared" si="7"/>
        <v>104.1</v>
      </c>
      <c r="V33" s="15">
        <f t="shared" si="7"/>
        <v>1398.47</v>
      </c>
      <c r="W33" s="15">
        <f t="shared" si="7"/>
        <v>1414.47</v>
      </c>
      <c r="X33" s="15">
        <f t="shared" si="7"/>
        <v>1538.2644345746498</v>
      </c>
      <c r="Y33" s="14">
        <f t="shared" si="7"/>
        <v>1.2730999999999999</v>
      </c>
    </row>
    <row r="35" spans="2:25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>
      <c r="B3" s="6" t="s">
        <v>19</v>
      </c>
    </row>
    <row r="4" spans="1:19">
      <c r="B4" s="61" t="s">
        <v>29</v>
      </c>
    </row>
    <row r="6" spans="1:19" ht="13.5" thickBot="1">
      <c r="B6" s="1">
        <v>44075</v>
      </c>
    </row>
    <row r="7" spans="1:19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>
      <c r="B9" s="47">
        <v>44075</v>
      </c>
      <c r="C9" s="46">
        <v>18105</v>
      </c>
      <c r="D9" s="45">
        <v>18105</v>
      </c>
      <c r="E9" s="44">
        <f t="shared" ref="E9:E30" si="0">AVERAGE(C9:D9)</f>
        <v>18105</v>
      </c>
      <c r="F9" s="46">
        <v>18077</v>
      </c>
      <c r="G9" s="45">
        <v>18077</v>
      </c>
      <c r="H9" s="44">
        <f t="shared" ref="H9:H30" si="1">AVERAGE(F9:G9)</f>
        <v>18077</v>
      </c>
      <c r="I9" s="46">
        <v>17913</v>
      </c>
      <c r="J9" s="45">
        <v>17913</v>
      </c>
      <c r="K9" s="44">
        <f t="shared" ref="K9:K30" si="2">AVERAGE(I9:J9)</f>
        <v>17913</v>
      </c>
      <c r="L9" s="52">
        <v>18105</v>
      </c>
      <c r="M9" s="51">
        <v>1.3472</v>
      </c>
      <c r="N9" s="53">
        <v>1.1988000000000001</v>
      </c>
      <c r="O9" s="50">
        <v>105.89</v>
      </c>
      <c r="P9" s="43">
        <v>13438.98</v>
      </c>
      <c r="Q9" s="43">
        <v>13412.23</v>
      </c>
      <c r="R9" s="49">
        <f t="shared" ref="R9:R30" si="3">L9/N9</f>
        <v>15102.602602602601</v>
      </c>
      <c r="S9" s="48">
        <v>1.3478000000000001</v>
      </c>
    </row>
    <row r="10" spans="1:19">
      <c r="B10" s="47">
        <v>44076</v>
      </c>
      <c r="C10" s="46">
        <v>18200</v>
      </c>
      <c r="D10" s="45">
        <v>18200</v>
      </c>
      <c r="E10" s="44">
        <f t="shared" si="0"/>
        <v>18200</v>
      </c>
      <c r="F10" s="46">
        <v>18160</v>
      </c>
      <c r="G10" s="45">
        <v>18160</v>
      </c>
      <c r="H10" s="44">
        <f t="shared" si="1"/>
        <v>18160</v>
      </c>
      <c r="I10" s="46">
        <v>17991</v>
      </c>
      <c r="J10" s="45">
        <v>17991</v>
      </c>
      <c r="K10" s="44">
        <f t="shared" si="2"/>
        <v>17991</v>
      </c>
      <c r="L10" s="52">
        <v>18200</v>
      </c>
      <c r="M10" s="51">
        <v>1.3342000000000001</v>
      </c>
      <c r="N10" s="51">
        <v>1.1856</v>
      </c>
      <c r="O10" s="50">
        <v>106.28</v>
      </c>
      <c r="P10" s="43">
        <v>13641.13</v>
      </c>
      <c r="Q10" s="43">
        <v>13605.03</v>
      </c>
      <c r="R10" s="49">
        <f t="shared" si="3"/>
        <v>15350.877192982456</v>
      </c>
      <c r="S10" s="48">
        <v>1.3348</v>
      </c>
    </row>
    <row r="11" spans="1:19">
      <c r="B11" s="47">
        <v>44077</v>
      </c>
      <c r="C11" s="46">
        <v>18420</v>
      </c>
      <c r="D11" s="45">
        <v>18420</v>
      </c>
      <c r="E11" s="44">
        <f t="shared" si="0"/>
        <v>18420</v>
      </c>
      <c r="F11" s="46">
        <v>18379</v>
      </c>
      <c r="G11" s="45">
        <v>18379</v>
      </c>
      <c r="H11" s="44">
        <f t="shared" si="1"/>
        <v>18379</v>
      </c>
      <c r="I11" s="46">
        <v>18215</v>
      </c>
      <c r="J11" s="45">
        <v>18215</v>
      </c>
      <c r="K11" s="44">
        <f t="shared" si="2"/>
        <v>18215</v>
      </c>
      <c r="L11" s="52">
        <v>18420</v>
      </c>
      <c r="M11" s="51">
        <v>1.3257000000000001</v>
      </c>
      <c r="N11" s="51">
        <v>1.1814</v>
      </c>
      <c r="O11" s="50">
        <v>106.46</v>
      </c>
      <c r="P11" s="43">
        <v>13894.55</v>
      </c>
      <c r="Q11" s="43">
        <v>13857.35</v>
      </c>
      <c r="R11" s="49">
        <f t="shared" si="3"/>
        <v>15591.670898933469</v>
      </c>
      <c r="S11" s="48">
        <v>1.3263</v>
      </c>
    </row>
    <row r="12" spans="1:19">
      <c r="B12" s="47">
        <v>44078</v>
      </c>
      <c r="C12" s="46">
        <v>18370</v>
      </c>
      <c r="D12" s="45">
        <v>18370</v>
      </c>
      <c r="E12" s="44">
        <f t="shared" si="0"/>
        <v>18370</v>
      </c>
      <c r="F12" s="46">
        <v>18340</v>
      </c>
      <c r="G12" s="45">
        <v>18340</v>
      </c>
      <c r="H12" s="44">
        <f t="shared" si="1"/>
        <v>18340</v>
      </c>
      <c r="I12" s="46">
        <v>18177</v>
      </c>
      <c r="J12" s="45">
        <v>18177</v>
      </c>
      <c r="K12" s="44">
        <f t="shared" si="2"/>
        <v>18177</v>
      </c>
      <c r="L12" s="52">
        <v>18370</v>
      </c>
      <c r="M12" s="51">
        <v>1.3261000000000001</v>
      </c>
      <c r="N12" s="51">
        <v>1.1843999999999999</v>
      </c>
      <c r="O12" s="50">
        <v>106.2</v>
      </c>
      <c r="P12" s="43">
        <v>13852.65</v>
      </c>
      <c r="Q12" s="43">
        <v>13823.77</v>
      </c>
      <c r="R12" s="49">
        <f t="shared" si="3"/>
        <v>15509.962850388383</v>
      </c>
      <c r="S12" s="48">
        <v>1.3267</v>
      </c>
    </row>
    <row r="13" spans="1:19">
      <c r="B13" s="47">
        <v>44081</v>
      </c>
      <c r="C13" s="46">
        <v>18150</v>
      </c>
      <c r="D13" s="45">
        <v>18150</v>
      </c>
      <c r="E13" s="44">
        <f t="shared" si="0"/>
        <v>18150</v>
      </c>
      <c r="F13" s="46">
        <v>18190</v>
      </c>
      <c r="G13" s="45">
        <v>18190</v>
      </c>
      <c r="H13" s="44">
        <f t="shared" si="1"/>
        <v>18190</v>
      </c>
      <c r="I13" s="46">
        <v>18021</v>
      </c>
      <c r="J13" s="45">
        <v>18021</v>
      </c>
      <c r="K13" s="44">
        <f t="shared" si="2"/>
        <v>18021</v>
      </c>
      <c r="L13" s="52">
        <v>18150</v>
      </c>
      <c r="M13" s="51">
        <v>1.3164</v>
      </c>
      <c r="N13" s="51">
        <v>1.1820999999999999</v>
      </c>
      <c r="O13" s="50">
        <v>106.25</v>
      </c>
      <c r="P13" s="43">
        <v>13787.6</v>
      </c>
      <c r="Q13" s="43">
        <v>13811.69</v>
      </c>
      <c r="R13" s="49">
        <f t="shared" si="3"/>
        <v>15354.03096184756</v>
      </c>
      <c r="S13" s="48">
        <v>1.3169999999999999</v>
      </c>
    </row>
    <row r="14" spans="1:19">
      <c r="B14" s="47">
        <v>44082</v>
      </c>
      <c r="C14" s="46">
        <v>18215</v>
      </c>
      <c r="D14" s="45">
        <v>18215</v>
      </c>
      <c r="E14" s="44">
        <f t="shared" si="0"/>
        <v>18215</v>
      </c>
      <c r="F14" s="46">
        <v>18230</v>
      </c>
      <c r="G14" s="45">
        <v>18230</v>
      </c>
      <c r="H14" s="44">
        <f t="shared" si="1"/>
        <v>18230</v>
      </c>
      <c r="I14" s="46">
        <v>18062</v>
      </c>
      <c r="J14" s="45">
        <v>18062</v>
      </c>
      <c r="K14" s="44">
        <f t="shared" si="2"/>
        <v>18062</v>
      </c>
      <c r="L14" s="52">
        <v>18215</v>
      </c>
      <c r="M14" s="51">
        <v>1.3037000000000001</v>
      </c>
      <c r="N14" s="51">
        <v>1.1795</v>
      </c>
      <c r="O14" s="50">
        <v>106.27</v>
      </c>
      <c r="P14" s="43">
        <v>13971.77</v>
      </c>
      <c r="Q14" s="43">
        <v>13975.77</v>
      </c>
      <c r="R14" s="49">
        <f t="shared" si="3"/>
        <v>15442.984315387876</v>
      </c>
      <c r="S14" s="48">
        <v>1.3044</v>
      </c>
    </row>
    <row r="15" spans="1:19">
      <c r="B15" s="47">
        <v>44083</v>
      </c>
      <c r="C15" s="46">
        <v>17940</v>
      </c>
      <c r="D15" s="45">
        <v>17940</v>
      </c>
      <c r="E15" s="44">
        <f t="shared" si="0"/>
        <v>17940</v>
      </c>
      <c r="F15" s="46">
        <v>17960</v>
      </c>
      <c r="G15" s="45">
        <v>17960</v>
      </c>
      <c r="H15" s="44">
        <f t="shared" si="1"/>
        <v>17960</v>
      </c>
      <c r="I15" s="46">
        <v>17792</v>
      </c>
      <c r="J15" s="45">
        <v>17792</v>
      </c>
      <c r="K15" s="44">
        <f t="shared" si="2"/>
        <v>17792</v>
      </c>
      <c r="L15" s="52">
        <v>17940</v>
      </c>
      <c r="M15" s="51">
        <v>1.2895000000000001</v>
      </c>
      <c r="N15" s="51">
        <v>1.1768000000000001</v>
      </c>
      <c r="O15" s="50">
        <v>106.18</v>
      </c>
      <c r="P15" s="43">
        <v>13912.37</v>
      </c>
      <c r="Q15" s="43">
        <v>13921.4</v>
      </c>
      <c r="R15" s="49">
        <f t="shared" si="3"/>
        <v>15244.731475186947</v>
      </c>
      <c r="S15" s="48">
        <v>1.2901</v>
      </c>
    </row>
    <row r="16" spans="1:19">
      <c r="B16" s="47">
        <v>44084</v>
      </c>
      <c r="C16" s="46">
        <v>18031</v>
      </c>
      <c r="D16" s="45">
        <v>18031</v>
      </c>
      <c r="E16" s="44">
        <f t="shared" si="0"/>
        <v>18031</v>
      </c>
      <c r="F16" s="46">
        <v>18025</v>
      </c>
      <c r="G16" s="45">
        <v>18025</v>
      </c>
      <c r="H16" s="44">
        <f t="shared" si="1"/>
        <v>18025</v>
      </c>
      <c r="I16" s="46">
        <v>17855</v>
      </c>
      <c r="J16" s="45">
        <v>17855</v>
      </c>
      <c r="K16" s="44">
        <f t="shared" si="2"/>
        <v>17855</v>
      </c>
      <c r="L16" s="52">
        <v>18031</v>
      </c>
      <c r="M16" s="51">
        <v>1.2965</v>
      </c>
      <c r="N16" s="51">
        <v>1.1847000000000001</v>
      </c>
      <c r="O16" s="50">
        <v>106.12</v>
      </c>
      <c r="P16" s="43">
        <v>13907.44</v>
      </c>
      <c r="Q16" s="43">
        <v>13896.38</v>
      </c>
      <c r="R16" s="49">
        <f t="shared" si="3"/>
        <v>15219.886891196082</v>
      </c>
      <c r="S16" s="48">
        <v>1.2970999999999999</v>
      </c>
    </row>
    <row r="17" spans="2:19">
      <c r="B17" s="47">
        <v>44085</v>
      </c>
      <c r="C17" s="46">
        <v>17885</v>
      </c>
      <c r="D17" s="45">
        <v>17885</v>
      </c>
      <c r="E17" s="44">
        <f t="shared" si="0"/>
        <v>17885</v>
      </c>
      <c r="F17" s="46">
        <v>17925</v>
      </c>
      <c r="G17" s="45">
        <v>17925</v>
      </c>
      <c r="H17" s="44">
        <f t="shared" si="1"/>
        <v>17925</v>
      </c>
      <c r="I17" s="46">
        <v>17755</v>
      </c>
      <c r="J17" s="45">
        <v>17755</v>
      </c>
      <c r="K17" s="44">
        <f t="shared" si="2"/>
        <v>17755</v>
      </c>
      <c r="L17" s="52">
        <v>17885</v>
      </c>
      <c r="M17" s="51">
        <v>1.2826</v>
      </c>
      <c r="N17" s="51">
        <v>1.1851</v>
      </c>
      <c r="O17" s="50">
        <v>106.17</v>
      </c>
      <c r="P17" s="43">
        <v>13944.33</v>
      </c>
      <c r="Q17" s="43">
        <v>13968.98</v>
      </c>
      <c r="R17" s="49">
        <f t="shared" si="3"/>
        <v>15091.553455404606</v>
      </c>
      <c r="S17" s="48">
        <v>1.2831999999999999</v>
      </c>
    </row>
    <row r="18" spans="2:19">
      <c r="B18" s="47">
        <v>44088</v>
      </c>
      <c r="C18" s="46">
        <v>18100</v>
      </c>
      <c r="D18" s="45">
        <v>18100</v>
      </c>
      <c r="E18" s="44">
        <f t="shared" si="0"/>
        <v>18100</v>
      </c>
      <c r="F18" s="46">
        <v>18114</v>
      </c>
      <c r="G18" s="45">
        <v>18114</v>
      </c>
      <c r="H18" s="44">
        <f t="shared" si="1"/>
        <v>18114</v>
      </c>
      <c r="I18" s="46">
        <v>17943</v>
      </c>
      <c r="J18" s="45">
        <v>17943</v>
      </c>
      <c r="K18" s="44">
        <f t="shared" si="2"/>
        <v>17943</v>
      </c>
      <c r="L18" s="52">
        <v>18100</v>
      </c>
      <c r="M18" s="51">
        <v>1.2876000000000001</v>
      </c>
      <c r="N18" s="51">
        <v>1.1867000000000001</v>
      </c>
      <c r="O18" s="50">
        <v>106.01</v>
      </c>
      <c r="P18" s="43">
        <v>14057.16</v>
      </c>
      <c r="Q18" s="43">
        <v>14061.48</v>
      </c>
      <c r="R18" s="49">
        <f t="shared" si="3"/>
        <v>15252.380551108114</v>
      </c>
      <c r="S18" s="48">
        <v>1.2882</v>
      </c>
    </row>
    <row r="19" spans="2:19">
      <c r="B19" s="47">
        <v>44089</v>
      </c>
      <c r="C19" s="46">
        <v>18165</v>
      </c>
      <c r="D19" s="45">
        <v>18165</v>
      </c>
      <c r="E19" s="44">
        <f t="shared" si="0"/>
        <v>18165</v>
      </c>
      <c r="F19" s="46">
        <v>18185</v>
      </c>
      <c r="G19" s="45">
        <v>18185</v>
      </c>
      <c r="H19" s="44">
        <f t="shared" si="1"/>
        <v>18185</v>
      </c>
      <c r="I19" s="46">
        <v>18023</v>
      </c>
      <c r="J19" s="45">
        <v>18023</v>
      </c>
      <c r="K19" s="44">
        <f t="shared" si="2"/>
        <v>18023</v>
      </c>
      <c r="L19" s="52">
        <v>18165</v>
      </c>
      <c r="M19" s="51">
        <v>1.2911999999999999</v>
      </c>
      <c r="N19" s="51">
        <v>1.1892</v>
      </c>
      <c r="O19" s="50">
        <v>105.54</v>
      </c>
      <c r="P19" s="43">
        <v>14068.31</v>
      </c>
      <c r="Q19" s="43">
        <v>14077.26</v>
      </c>
      <c r="R19" s="49">
        <f t="shared" si="3"/>
        <v>15274.97477295661</v>
      </c>
      <c r="S19" s="48">
        <v>1.2918000000000001</v>
      </c>
    </row>
    <row r="20" spans="2:19">
      <c r="B20" s="47">
        <v>44090</v>
      </c>
      <c r="C20" s="46">
        <v>18245</v>
      </c>
      <c r="D20" s="45">
        <v>18245</v>
      </c>
      <c r="E20" s="44">
        <f t="shared" si="0"/>
        <v>18245</v>
      </c>
      <c r="F20" s="46">
        <v>18266</v>
      </c>
      <c r="G20" s="45">
        <v>18266</v>
      </c>
      <c r="H20" s="44">
        <f t="shared" si="1"/>
        <v>18266</v>
      </c>
      <c r="I20" s="46">
        <v>18115</v>
      </c>
      <c r="J20" s="45">
        <v>18115</v>
      </c>
      <c r="K20" s="44">
        <f t="shared" si="2"/>
        <v>18115</v>
      </c>
      <c r="L20" s="52">
        <v>18245</v>
      </c>
      <c r="M20" s="51">
        <v>1.298</v>
      </c>
      <c r="N20" s="51">
        <v>1.1868000000000001</v>
      </c>
      <c r="O20" s="50">
        <v>105.09</v>
      </c>
      <c r="P20" s="43">
        <v>14056.24</v>
      </c>
      <c r="Q20" s="43">
        <v>14065.92</v>
      </c>
      <c r="R20" s="49">
        <f t="shared" si="3"/>
        <v>15373.272665992585</v>
      </c>
      <c r="S20" s="48">
        <v>1.2986</v>
      </c>
    </row>
    <row r="21" spans="2:19">
      <c r="B21" s="47">
        <v>44091</v>
      </c>
      <c r="C21" s="46">
        <v>18150</v>
      </c>
      <c r="D21" s="45">
        <v>18150</v>
      </c>
      <c r="E21" s="44">
        <f t="shared" si="0"/>
        <v>18150</v>
      </c>
      <c r="F21" s="46">
        <v>18159</v>
      </c>
      <c r="G21" s="45">
        <v>18159</v>
      </c>
      <c r="H21" s="44">
        <f t="shared" si="1"/>
        <v>18159</v>
      </c>
      <c r="I21" s="46">
        <v>18008</v>
      </c>
      <c r="J21" s="45">
        <v>18008</v>
      </c>
      <c r="K21" s="44">
        <f t="shared" si="2"/>
        <v>18008</v>
      </c>
      <c r="L21" s="52">
        <v>18150</v>
      </c>
      <c r="M21" s="51">
        <v>1.2904</v>
      </c>
      <c r="N21" s="51">
        <v>1.1806000000000001</v>
      </c>
      <c r="O21" s="50">
        <v>104.54</v>
      </c>
      <c r="P21" s="43">
        <v>14065.41</v>
      </c>
      <c r="Q21" s="43">
        <v>14065.84</v>
      </c>
      <c r="R21" s="49">
        <f t="shared" si="3"/>
        <v>15373.538878536336</v>
      </c>
      <c r="S21" s="48">
        <v>1.2909999999999999</v>
      </c>
    </row>
    <row r="22" spans="2:19">
      <c r="B22" s="47">
        <v>44092</v>
      </c>
      <c r="C22" s="46">
        <v>18170</v>
      </c>
      <c r="D22" s="45">
        <v>18170</v>
      </c>
      <c r="E22" s="44">
        <f t="shared" si="0"/>
        <v>18170</v>
      </c>
      <c r="F22" s="46">
        <v>18160</v>
      </c>
      <c r="G22" s="45">
        <v>18160</v>
      </c>
      <c r="H22" s="44">
        <f t="shared" si="1"/>
        <v>18160</v>
      </c>
      <c r="I22" s="46">
        <v>18004</v>
      </c>
      <c r="J22" s="45">
        <v>18004</v>
      </c>
      <c r="K22" s="44">
        <f t="shared" si="2"/>
        <v>18004</v>
      </c>
      <c r="L22" s="52">
        <v>18170</v>
      </c>
      <c r="M22" s="51">
        <v>1.2970999999999999</v>
      </c>
      <c r="N22" s="51">
        <v>1.1841999999999999</v>
      </c>
      <c r="O22" s="50">
        <v>104.38</v>
      </c>
      <c r="P22" s="43">
        <v>14008.17</v>
      </c>
      <c r="Q22" s="43">
        <v>13993.99</v>
      </c>
      <c r="R22" s="49">
        <f t="shared" si="3"/>
        <v>15343.691943928392</v>
      </c>
      <c r="S22" s="48">
        <v>1.2977000000000001</v>
      </c>
    </row>
    <row r="23" spans="2:19">
      <c r="B23" s="47">
        <v>44095</v>
      </c>
      <c r="C23" s="46">
        <v>18125</v>
      </c>
      <c r="D23" s="45">
        <v>18125</v>
      </c>
      <c r="E23" s="44">
        <f t="shared" si="0"/>
        <v>18125</v>
      </c>
      <c r="F23" s="46">
        <v>18129</v>
      </c>
      <c r="G23" s="45">
        <v>18129</v>
      </c>
      <c r="H23" s="44">
        <f t="shared" si="1"/>
        <v>18129</v>
      </c>
      <c r="I23" s="46">
        <v>17976</v>
      </c>
      <c r="J23" s="45">
        <v>17976</v>
      </c>
      <c r="K23" s="44">
        <f t="shared" si="2"/>
        <v>17976</v>
      </c>
      <c r="L23" s="52">
        <v>18125</v>
      </c>
      <c r="M23" s="51">
        <v>1.2867999999999999</v>
      </c>
      <c r="N23" s="51">
        <v>1.1796</v>
      </c>
      <c r="O23" s="50">
        <v>104.1</v>
      </c>
      <c r="P23" s="43">
        <v>14085.33</v>
      </c>
      <c r="Q23" s="43">
        <v>14081.87</v>
      </c>
      <c r="R23" s="49">
        <f t="shared" si="3"/>
        <v>15365.378094269245</v>
      </c>
      <c r="S23" s="48">
        <v>1.2874000000000001</v>
      </c>
    </row>
    <row r="24" spans="2:19">
      <c r="B24" s="47">
        <v>44096</v>
      </c>
      <c r="C24" s="46">
        <v>17998</v>
      </c>
      <c r="D24" s="45">
        <v>17998</v>
      </c>
      <c r="E24" s="44">
        <f t="shared" si="0"/>
        <v>17998</v>
      </c>
      <c r="F24" s="46">
        <v>18045</v>
      </c>
      <c r="G24" s="45">
        <v>18045</v>
      </c>
      <c r="H24" s="44">
        <f t="shared" si="1"/>
        <v>18045</v>
      </c>
      <c r="I24" s="46">
        <v>17892</v>
      </c>
      <c r="J24" s="45">
        <v>17892</v>
      </c>
      <c r="K24" s="44">
        <f t="shared" si="2"/>
        <v>17892</v>
      </c>
      <c r="L24" s="52">
        <v>17998</v>
      </c>
      <c r="M24" s="51">
        <v>1.2808999999999999</v>
      </c>
      <c r="N24" s="51">
        <v>1.1753</v>
      </c>
      <c r="O24" s="50">
        <v>104.52</v>
      </c>
      <c r="P24" s="43">
        <v>14051.06</v>
      </c>
      <c r="Q24" s="43">
        <v>14082.25</v>
      </c>
      <c r="R24" s="49">
        <f t="shared" si="3"/>
        <v>15313.536969284438</v>
      </c>
      <c r="S24" s="48">
        <v>1.2814000000000001</v>
      </c>
    </row>
    <row r="25" spans="2:19">
      <c r="B25" s="47">
        <v>44097</v>
      </c>
      <c r="C25" s="46">
        <v>18055</v>
      </c>
      <c r="D25" s="45">
        <v>18055</v>
      </c>
      <c r="E25" s="44">
        <f t="shared" si="0"/>
        <v>18055</v>
      </c>
      <c r="F25" s="46">
        <v>18100</v>
      </c>
      <c r="G25" s="45">
        <v>18100</v>
      </c>
      <c r="H25" s="44">
        <f t="shared" si="1"/>
        <v>18100</v>
      </c>
      <c r="I25" s="46">
        <v>17967</v>
      </c>
      <c r="J25" s="45">
        <v>17967</v>
      </c>
      <c r="K25" s="44">
        <f t="shared" si="2"/>
        <v>17967</v>
      </c>
      <c r="L25" s="52">
        <v>18055</v>
      </c>
      <c r="M25" s="51">
        <v>1.2725</v>
      </c>
      <c r="N25" s="51">
        <v>1.169</v>
      </c>
      <c r="O25" s="50">
        <v>105.13</v>
      </c>
      <c r="P25" s="43">
        <v>14188.61</v>
      </c>
      <c r="Q25" s="43">
        <v>14217.26</v>
      </c>
      <c r="R25" s="49">
        <f t="shared" si="3"/>
        <v>15444.824636441403</v>
      </c>
      <c r="S25" s="48">
        <v>1.2730999999999999</v>
      </c>
    </row>
    <row r="26" spans="2:19">
      <c r="B26" s="47">
        <v>44098</v>
      </c>
      <c r="C26" s="46">
        <v>17375</v>
      </c>
      <c r="D26" s="45">
        <v>17375</v>
      </c>
      <c r="E26" s="44">
        <f t="shared" si="0"/>
        <v>17375</v>
      </c>
      <c r="F26" s="46">
        <v>17415</v>
      </c>
      <c r="G26" s="45">
        <v>17415</v>
      </c>
      <c r="H26" s="44">
        <f t="shared" si="1"/>
        <v>17415</v>
      </c>
      <c r="I26" s="46">
        <v>17288</v>
      </c>
      <c r="J26" s="45">
        <v>17288</v>
      </c>
      <c r="K26" s="44">
        <f t="shared" si="2"/>
        <v>17288</v>
      </c>
      <c r="L26" s="52">
        <v>17375</v>
      </c>
      <c r="M26" s="51">
        <v>1.2744</v>
      </c>
      <c r="N26" s="51">
        <v>1.1639999999999999</v>
      </c>
      <c r="O26" s="50">
        <v>105.43</v>
      </c>
      <c r="P26" s="43">
        <v>13633.87</v>
      </c>
      <c r="Q26" s="43">
        <v>13659.89</v>
      </c>
      <c r="R26" s="49">
        <f t="shared" si="3"/>
        <v>14926.975945017182</v>
      </c>
      <c r="S26" s="48">
        <v>1.2748999999999999</v>
      </c>
    </row>
    <row r="27" spans="2:19">
      <c r="B27" s="47">
        <v>44099</v>
      </c>
      <c r="C27" s="46">
        <v>17080</v>
      </c>
      <c r="D27" s="45">
        <v>17080</v>
      </c>
      <c r="E27" s="44">
        <f t="shared" si="0"/>
        <v>17080</v>
      </c>
      <c r="F27" s="46">
        <v>17136</v>
      </c>
      <c r="G27" s="45">
        <v>17136</v>
      </c>
      <c r="H27" s="44">
        <f t="shared" si="1"/>
        <v>17136</v>
      </c>
      <c r="I27" s="46">
        <v>17012</v>
      </c>
      <c r="J27" s="45">
        <v>17012</v>
      </c>
      <c r="K27" s="44">
        <f t="shared" si="2"/>
        <v>17012</v>
      </c>
      <c r="L27" s="52">
        <v>17080</v>
      </c>
      <c r="M27" s="51">
        <v>1.2741</v>
      </c>
      <c r="N27" s="51">
        <v>1.1631</v>
      </c>
      <c r="O27" s="50">
        <v>105.49</v>
      </c>
      <c r="P27" s="43">
        <v>13405.54</v>
      </c>
      <c r="Q27" s="43">
        <v>13443.16</v>
      </c>
      <c r="R27" s="49">
        <f t="shared" si="3"/>
        <v>14684.893818244347</v>
      </c>
      <c r="S27" s="48">
        <v>1.2746999999999999</v>
      </c>
    </row>
    <row r="28" spans="2:19">
      <c r="B28" s="47">
        <v>44102</v>
      </c>
      <c r="C28" s="46">
        <v>17219</v>
      </c>
      <c r="D28" s="45">
        <v>17219</v>
      </c>
      <c r="E28" s="44">
        <f t="shared" si="0"/>
        <v>17219</v>
      </c>
      <c r="F28" s="46">
        <v>17276</v>
      </c>
      <c r="G28" s="45">
        <v>17276</v>
      </c>
      <c r="H28" s="44">
        <f t="shared" si="1"/>
        <v>17276</v>
      </c>
      <c r="I28" s="46">
        <v>17147</v>
      </c>
      <c r="J28" s="45">
        <v>17147</v>
      </c>
      <c r="K28" s="44">
        <f t="shared" si="2"/>
        <v>17147</v>
      </c>
      <c r="L28" s="52">
        <v>17219</v>
      </c>
      <c r="M28" s="51">
        <v>1.2907</v>
      </c>
      <c r="N28" s="51">
        <v>1.1675</v>
      </c>
      <c r="O28" s="50">
        <v>105.39</v>
      </c>
      <c r="P28" s="43">
        <v>13340.82</v>
      </c>
      <c r="Q28" s="43">
        <v>13378.77</v>
      </c>
      <c r="R28" s="49">
        <f t="shared" si="3"/>
        <v>14748.608137044968</v>
      </c>
      <c r="S28" s="48">
        <v>1.2912999999999999</v>
      </c>
    </row>
    <row r="29" spans="2:19">
      <c r="B29" s="47">
        <v>44103</v>
      </c>
      <c r="C29" s="46">
        <v>17350</v>
      </c>
      <c r="D29" s="45">
        <v>17350</v>
      </c>
      <c r="E29" s="44">
        <f t="shared" si="0"/>
        <v>17350</v>
      </c>
      <c r="F29" s="46">
        <v>17395</v>
      </c>
      <c r="G29" s="45">
        <v>17395</v>
      </c>
      <c r="H29" s="44">
        <f t="shared" si="1"/>
        <v>17395</v>
      </c>
      <c r="I29" s="46">
        <v>17269</v>
      </c>
      <c r="J29" s="45">
        <v>17269</v>
      </c>
      <c r="K29" s="44">
        <f t="shared" si="2"/>
        <v>17269</v>
      </c>
      <c r="L29" s="52">
        <v>17350</v>
      </c>
      <c r="M29" s="51">
        <v>1.2863</v>
      </c>
      <c r="N29" s="51">
        <v>1.1708000000000001</v>
      </c>
      <c r="O29" s="50">
        <v>105.63</v>
      </c>
      <c r="P29" s="43">
        <v>13488.3</v>
      </c>
      <c r="Q29" s="43">
        <v>13512.78</v>
      </c>
      <c r="R29" s="49">
        <f t="shared" si="3"/>
        <v>14818.92722924496</v>
      </c>
      <c r="S29" s="48">
        <v>1.2873000000000001</v>
      </c>
    </row>
    <row r="30" spans="2:19">
      <c r="B30" s="47">
        <v>44104</v>
      </c>
      <c r="C30" s="46">
        <v>17463</v>
      </c>
      <c r="D30" s="45">
        <v>17463</v>
      </c>
      <c r="E30" s="44">
        <f t="shared" si="0"/>
        <v>17463</v>
      </c>
      <c r="F30" s="46">
        <v>17494</v>
      </c>
      <c r="G30" s="45">
        <v>17494</v>
      </c>
      <c r="H30" s="44">
        <f t="shared" si="1"/>
        <v>17494</v>
      </c>
      <c r="I30" s="46">
        <v>17371</v>
      </c>
      <c r="J30" s="45">
        <v>17371</v>
      </c>
      <c r="K30" s="44">
        <f t="shared" si="2"/>
        <v>17371</v>
      </c>
      <c r="L30" s="52">
        <v>17463</v>
      </c>
      <c r="M30" s="51">
        <v>1.2827</v>
      </c>
      <c r="N30" s="51">
        <v>1.1708000000000001</v>
      </c>
      <c r="O30" s="50">
        <v>105.72</v>
      </c>
      <c r="P30" s="43">
        <v>13614.25</v>
      </c>
      <c r="Q30" s="43">
        <v>13628.86</v>
      </c>
      <c r="R30" s="49">
        <f t="shared" si="3"/>
        <v>14915.442432524769</v>
      </c>
      <c r="S30" s="48">
        <v>1.2836000000000001</v>
      </c>
    </row>
    <row r="31" spans="2:19" s="10" customFormat="1">
      <c r="B31" s="42" t="s">
        <v>11</v>
      </c>
      <c r="C31" s="41">
        <f>ROUND(AVERAGE(C9:C30),2)</f>
        <v>17945.95</v>
      </c>
      <c r="D31" s="40">
        <f>ROUND(AVERAGE(D9:D30),2)</f>
        <v>17945.95</v>
      </c>
      <c r="E31" s="39">
        <f>ROUND(AVERAGE(C31:D31),2)</f>
        <v>17945.95</v>
      </c>
      <c r="F31" s="41">
        <f>ROUND(AVERAGE(F9:F30),2)</f>
        <v>17961.82</v>
      </c>
      <c r="G31" s="40">
        <f>ROUND(AVERAGE(G9:G30),2)</f>
        <v>17961.82</v>
      </c>
      <c r="H31" s="39">
        <f>ROUND(AVERAGE(F31:G31),2)</f>
        <v>17961.82</v>
      </c>
      <c r="I31" s="41">
        <f>ROUND(AVERAGE(I9:I30),2)</f>
        <v>17808.91</v>
      </c>
      <c r="J31" s="40">
        <f>ROUND(AVERAGE(J9:J30),2)</f>
        <v>17808.91</v>
      </c>
      <c r="K31" s="39">
        <f>ROUND(AVERAGE(I31:J31),2)</f>
        <v>17808.91</v>
      </c>
      <c r="L31" s="38">
        <f>ROUND(AVERAGE(L9:L30),2)</f>
        <v>17945.95</v>
      </c>
      <c r="M31" s="37">
        <f>ROUND(AVERAGE(M9:M30),4)</f>
        <v>1.2969999999999999</v>
      </c>
      <c r="N31" s="36">
        <f>ROUND(AVERAGE(N9:N30),4)</f>
        <v>1.1794</v>
      </c>
      <c r="O31" s="175">
        <f>ROUND(AVERAGE(O9:O30),2)</f>
        <v>105.58</v>
      </c>
      <c r="P31" s="35">
        <f>AVERAGE(P9:P30)</f>
        <v>13836.994999999997</v>
      </c>
      <c r="Q31" s="35">
        <f>AVERAGE(Q9:Q30)</f>
        <v>13842.815000000002</v>
      </c>
      <c r="R31" s="35">
        <f>AVERAGE(R9:R30)</f>
        <v>15215.670305387424</v>
      </c>
      <c r="S31" s="34">
        <f>AVERAGE(S9:S30)</f>
        <v>1.2976545454545454</v>
      </c>
    </row>
    <row r="32" spans="2:19" s="5" customFormat="1">
      <c r="B32" s="33" t="s">
        <v>12</v>
      </c>
      <c r="C32" s="32">
        <f t="shared" ref="C32:S32" si="4">MAX(C9:C30)</f>
        <v>18420</v>
      </c>
      <c r="D32" s="31">
        <f t="shared" si="4"/>
        <v>18420</v>
      </c>
      <c r="E32" s="30">
        <f t="shared" si="4"/>
        <v>18420</v>
      </c>
      <c r="F32" s="32">
        <f t="shared" si="4"/>
        <v>18379</v>
      </c>
      <c r="G32" s="31">
        <f t="shared" si="4"/>
        <v>18379</v>
      </c>
      <c r="H32" s="30">
        <f t="shared" si="4"/>
        <v>18379</v>
      </c>
      <c r="I32" s="32">
        <f t="shared" si="4"/>
        <v>18215</v>
      </c>
      <c r="J32" s="31">
        <f t="shared" si="4"/>
        <v>18215</v>
      </c>
      <c r="K32" s="30">
        <f t="shared" si="4"/>
        <v>18215</v>
      </c>
      <c r="L32" s="29">
        <f t="shared" si="4"/>
        <v>18420</v>
      </c>
      <c r="M32" s="28">
        <f t="shared" si="4"/>
        <v>1.3472</v>
      </c>
      <c r="N32" s="27">
        <f t="shared" si="4"/>
        <v>1.1988000000000001</v>
      </c>
      <c r="O32" s="26">
        <f t="shared" si="4"/>
        <v>106.46</v>
      </c>
      <c r="P32" s="25">
        <f t="shared" si="4"/>
        <v>14188.61</v>
      </c>
      <c r="Q32" s="25">
        <f t="shared" si="4"/>
        <v>14217.26</v>
      </c>
      <c r="R32" s="25">
        <f t="shared" si="4"/>
        <v>15591.670898933469</v>
      </c>
      <c r="S32" s="24">
        <f t="shared" si="4"/>
        <v>1.3478000000000001</v>
      </c>
    </row>
    <row r="33" spans="2:19" s="5" customFormat="1" ht="13.5" thickBot="1">
      <c r="B33" s="23" t="s">
        <v>13</v>
      </c>
      <c r="C33" s="22">
        <f t="shared" ref="C33:S33" si="5">MIN(C9:C30)</f>
        <v>17080</v>
      </c>
      <c r="D33" s="21">
        <f t="shared" si="5"/>
        <v>17080</v>
      </c>
      <c r="E33" s="20">
        <f t="shared" si="5"/>
        <v>17080</v>
      </c>
      <c r="F33" s="22">
        <f t="shared" si="5"/>
        <v>17136</v>
      </c>
      <c r="G33" s="21">
        <f t="shared" si="5"/>
        <v>17136</v>
      </c>
      <c r="H33" s="20">
        <f t="shared" si="5"/>
        <v>17136</v>
      </c>
      <c r="I33" s="22">
        <f t="shared" si="5"/>
        <v>17012</v>
      </c>
      <c r="J33" s="21">
        <f t="shared" si="5"/>
        <v>17012</v>
      </c>
      <c r="K33" s="20">
        <f t="shared" si="5"/>
        <v>17012</v>
      </c>
      <c r="L33" s="19">
        <f t="shared" si="5"/>
        <v>17080</v>
      </c>
      <c r="M33" s="18">
        <f t="shared" si="5"/>
        <v>1.2725</v>
      </c>
      <c r="N33" s="17">
        <f t="shared" si="5"/>
        <v>1.1631</v>
      </c>
      <c r="O33" s="16">
        <f t="shared" si="5"/>
        <v>104.1</v>
      </c>
      <c r="P33" s="15">
        <f t="shared" si="5"/>
        <v>13340.82</v>
      </c>
      <c r="Q33" s="15">
        <f t="shared" si="5"/>
        <v>13378.77</v>
      </c>
      <c r="R33" s="15">
        <f t="shared" si="5"/>
        <v>14684.893818244347</v>
      </c>
      <c r="S33" s="14">
        <f t="shared" si="5"/>
        <v>1.2730999999999999</v>
      </c>
    </row>
    <row r="35" spans="2:19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19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>
      <c r="B3" s="6" t="s">
        <v>19</v>
      </c>
    </row>
    <row r="4" spans="1:25">
      <c r="B4" s="61" t="s">
        <v>25</v>
      </c>
    </row>
    <row r="6" spans="1:25" ht="13.5" thickBot="1">
      <c r="B6" s="1">
        <v>44075</v>
      </c>
    </row>
    <row r="7" spans="1:25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>
      <c r="B9" s="47">
        <v>44075</v>
      </c>
      <c r="C9" s="46">
        <v>15660</v>
      </c>
      <c r="D9" s="45">
        <v>15660</v>
      </c>
      <c r="E9" s="44">
        <f t="shared" ref="E9:E30" si="0">AVERAGE(C9:D9)</f>
        <v>15660</v>
      </c>
      <c r="F9" s="46">
        <v>15697</v>
      </c>
      <c r="G9" s="45">
        <v>15697</v>
      </c>
      <c r="H9" s="44">
        <f t="shared" ref="H9:H30" si="1">AVERAGE(F9:G9)</f>
        <v>15697</v>
      </c>
      <c r="I9" s="46">
        <v>15907</v>
      </c>
      <c r="J9" s="45">
        <v>15907</v>
      </c>
      <c r="K9" s="44">
        <f t="shared" ref="K9:K30" si="2">AVERAGE(I9:J9)</f>
        <v>15907</v>
      </c>
      <c r="L9" s="46">
        <v>16112</v>
      </c>
      <c r="M9" s="45">
        <v>16112</v>
      </c>
      <c r="N9" s="44">
        <f t="shared" ref="N9:N30" si="3">AVERAGE(L9:M9)</f>
        <v>16112</v>
      </c>
      <c r="O9" s="46">
        <v>16325</v>
      </c>
      <c r="P9" s="45">
        <v>16325</v>
      </c>
      <c r="Q9" s="44">
        <f t="shared" ref="Q9:Q30" si="4">AVERAGE(O9:P9)</f>
        <v>16325</v>
      </c>
      <c r="R9" s="52">
        <v>15660</v>
      </c>
      <c r="S9" s="51">
        <v>1.3472</v>
      </c>
      <c r="T9" s="53">
        <v>1.1988000000000001</v>
      </c>
      <c r="U9" s="50">
        <v>105.89</v>
      </c>
      <c r="V9" s="43">
        <v>11624.11</v>
      </c>
      <c r="W9" s="43">
        <v>11646.39</v>
      </c>
      <c r="X9" s="49">
        <f t="shared" ref="X9:X30" si="5">R9/T9</f>
        <v>13063.063063063062</v>
      </c>
      <c r="Y9" s="48">
        <v>1.3478000000000001</v>
      </c>
    </row>
    <row r="10" spans="1:25">
      <c r="B10" s="47">
        <v>44076</v>
      </c>
      <c r="C10" s="46">
        <v>15658</v>
      </c>
      <c r="D10" s="45">
        <v>15658</v>
      </c>
      <c r="E10" s="44">
        <f t="shared" si="0"/>
        <v>15658</v>
      </c>
      <c r="F10" s="46">
        <v>15671</v>
      </c>
      <c r="G10" s="45">
        <v>15671</v>
      </c>
      <c r="H10" s="44">
        <f t="shared" si="1"/>
        <v>15671</v>
      </c>
      <c r="I10" s="46">
        <v>15879</v>
      </c>
      <c r="J10" s="45">
        <v>15879</v>
      </c>
      <c r="K10" s="44">
        <f t="shared" si="2"/>
        <v>15879</v>
      </c>
      <c r="L10" s="46">
        <v>16094</v>
      </c>
      <c r="M10" s="45">
        <v>16094</v>
      </c>
      <c r="N10" s="44">
        <f t="shared" si="3"/>
        <v>16094</v>
      </c>
      <c r="O10" s="46">
        <v>16314</v>
      </c>
      <c r="P10" s="45">
        <v>16314</v>
      </c>
      <c r="Q10" s="44">
        <f t="shared" si="4"/>
        <v>16314</v>
      </c>
      <c r="R10" s="52">
        <v>15658</v>
      </c>
      <c r="S10" s="51">
        <v>1.3342000000000001</v>
      </c>
      <c r="T10" s="51">
        <v>1.1856</v>
      </c>
      <c r="U10" s="50">
        <v>106.28</v>
      </c>
      <c r="V10" s="43">
        <v>11735.87</v>
      </c>
      <c r="W10" s="43">
        <v>11740.34</v>
      </c>
      <c r="X10" s="49">
        <f t="shared" si="5"/>
        <v>13206.815114709852</v>
      </c>
      <c r="Y10" s="48">
        <v>1.3348</v>
      </c>
    </row>
    <row r="11" spans="1:25">
      <c r="B11" s="47">
        <v>44077</v>
      </c>
      <c r="C11" s="46">
        <v>15135</v>
      </c>
      <c r="D11" s="45">
        <v>15135</v>
      </c>
      <c r="E11" s="44">
        <f t="shared" si="0"/>
        <v>15135</v>
      </c>
      <c r="F11" s="46">
        <v>15184</v>
      </c>
      <c r="G11" s="45">
        <v>15184</v>
      </c>
      <c r="H11" s="44">
        <f t="shared" si="1"/>
        <v>15184</v>
      </c>
      <c r="I11" s="46">
        <v>15406</v>
      </c>
      <c r="J11" s="45">
        <v>15406</v>
      </c>
      <c r="K11" s="44">
        <f t="shared" si="2"/>
        <v>15406</v>
      </c>
      <c r="L11" s="46">
        <v>15616</v>
      </c>
      <c r="M11" s="45">
        <v>15616</v>
      </c>
      <c r="N11" s="44">
        <f t="shared" si="3"/>
        <v>15616</v>
      </c>
      <c r="O11" s="46">
        <v>15831</v>
      </c>
      <c r="P11" s="45">
        <v>15831</v>
      </c>
      <c r="Q11" s="44">
        <f t="shared" si="4"/>
        <v>15831</v>
      </c>
      <c r="R11" s="52">
        <v>15135</v>
      </c>
      <c r="S11" s="51">
        <v>1.3257000000000001</v>
      </c>
      <c r="T11" s="51">
        <v>1.1814</v>
      </c>
      <c r="U11" s="50">
        <v>106.46</v>
      </c>
      <c r="V11" s="43">
        <v>11416.61</v>
      </c>
      <c r="W11" s="43">
        <v>11448.39</v>
      </c>
      <c r="X11" s="49">
        <f t="shared" si="5"/>
        <v>12811.071609954291</v>
      </c>
      <c r="Y11" s="48">
        <v>1.3263</v>
      </c>
    </row>
    <row r="12" spans="1:25">
      <c r="B12" s="47">
        <v>44078</v>
      </c>
      <c r="C12" s="46">
        <v>15210</v>
      </c>
      <c r="D12" s="45">
        <v>15210</v>
      </c>
      <c r="E12" s="44">
        <f t="shared" si="0"/>
        <v>15210</v>
      </c>
      <c r="F12" s="46">
        <v>15246</v>
      </c>
      <c r="G12" s="45">
        <v>15246</v>
      </c>
      <c r="H12" s="44">
        <f t="shared" si="1"/>
        <v>15246</v>
      </c>
      <c r="I12" s="46">
        <v>15466</v>
      </c>
      <c r="J12" s="45">
        <v>15466</v>
      </c>
      <c r="K12" s="44">
        <f t="shared" si="2"/>
        <v>15466</v>
      </c>
      <c r="L12" s="46">
        <v>15674</v>
      </c>
      <c r="M12" s="45">
        <v>15674</v>
      </c>
      <c r="N12" s="44">
        <f t="shared" si="3"/>
        <v>15674</v>
      </c>
      <c r="O12" s="46">
        <v>15889</v>
      </c>
      <c r="P12" s="45">
        <v>15889</v>
      </c>
      <c r="Q12" s="44">
        <f t="shared" si="4"/>
        <v>15889</v>
      </c>
      <c r="R12" s="52">
        <v>15210</v>
      </c>
      <c r="S12" s="51">
        <v>1.3261000000000001</v>
      </c>
      <c r="T12" s="51">
        <v>1.1843999999999999</v>
      </c>
      <c r="U12" s="50">
        <v>106.2</v>
      </c>
      <c r="V12" s="43">
        <v>11469.72</v>
      </c>
      <c r="W12" s="43">
        <v>11491.67</v>
      </c>
      <c r="X12" s="49">
        <f t="shared" si="5"/>
        <v>12841.945288753801</v>
      </c>
      <c r="Y12" s="48">
        <v>1.3267</v>
      </c>
    </row>
    <row r="13" spans="1:25">
      <c r="B13" s="47">
        <v>44081</v>
      </c>
      <c r="C13" s="46">
        <v>15185</v>
      </c>
      <c r="D13" s="45">
        <v>15185</v>
      </c>
      <c r="E13" s="44">
        <f t="shared" si="0"/>
        <v>15185</v>
      </c>
      <c r="F13" s="46">
        <v>15229</v>
      </c>
      <c r="G13" s="45">
        <v>15229</v>
      </c>
      <c r="H13" s="44">
        <f t="shared" si="1"/>
        <v>15229</v>
      </c>
      <c r="I13" s="46">
        <v>15447</v>
      </c>
      <c r="J13" s="45">
        <v>15447</v>
      </c>
      <c r="K13" s="44">
        <f t="shared" si="2"/>
        <v>15447</v>
      </c>
      <c r="L13" s="46">
        <v>15655</v>
      </c>
      <c r="M13" s="45">
        <v>15655</v>
      </c>
      <c r="N13" s="44">
        <f t="shared" si="3"/>
        <v>15655</v>
      </c>
      <c r="O13" s="46">
        <v>15870</v>
      </c>
      <c r="P13" s="45">
        <v>15870</v>
      </c>
      <c r="Q13" s="44">
        <f t="shared" si="4"/>
        <v>15870</v>
      </c>
      <c r="R13" s="52">
        <v>15185</v>
      </c>
      <c r="S13" s="51">
        <v>1.3164</v>
      </c>
      <c r="T13" s="51">
        <v>1.1820999999999999</v>
      </c>
      <c r="U13" s="50">
        <v>106.25</v>
      </c>
      <c r="V13" s="43">
        <v>11535.25</v>
      </c>
      <c r="W13" s="43">
        <v>11563.4</v>
      </c>
      <c r="X13" s="49">
        <f t="shared" si="5"/>
        <v>12845.782928686238</v>
      </c>
      <c r="Y13" s="48">
        <v>1.3169999999999999</v>
      </c>
    </row>
    <row r="14" spans="1:25">
      <c r="B14" s="47">
        <v>44082</v>
      </c>
      <c r="C14" s="46">
        <v>15090</v>
      </c>
      <c r="D14" s="45">
        <v>15090</v>
      </c>
      <c r="E14" s="44">
        <f t="shared" si="0"/>
        <v>15090</v>
      </c>
      <c r="F14" s="46">
        <v>15132</v>
      </c>
      <c r="G14" s="45">
        <v>15132</v>
      </c>
      <c r="H14" s="44">
        <f t="shared" si="1"/>
        <v>15132</v>
      </c>
      <c r="I14" s="46">
        <v>15352</v>
      </c>
      <c r="J14" s="45">
        <v>15352</v>
      </c>
      <c r="K14" s="44">
        <f t="shared" si="2"/>
        <v>15352</v>
      </c>
      <c r="L14" s="46">
        <v>15562</v>
      </c>
      <c r="M14" s="45">
        <v>15562</v>
      </c>
      <c r="N14" s="44">
        <f t="shared" si="3"/>
        <v>15562</v>
      </c>
      <c r="O14" s="46">
        <v>15769</v>
      </c>
      <c r="P14" s="45">
        <v>15769</v>
      </c>
      <c r="Q14" s="44">
        <f t="shared" si="4"/>
        <v>15769</v>
      </c>
      <c r="R14" s="52">
        <v>15090</v>
      </c>
      <c r="S14" s="51">
        <v>1.3037000000000001</v>
      </c>
      <c r="T14" s="51">
        <v>1.1795</v>
      </c>
      <c r="U14" s="50">
        <v>106.27</v>
      </c>
      <c r="V14" s="43">
        <v>11574.75</v>
      </c>
      <c r="W14" s="43">
        <v>11600.74</v>
      </c>
      <c r="X14" s="49">
        <f t="shared" si="5"/>
        <v>12793.556591776176</v>
      </c>
      <c r="Y14" s="48">
        <v>1.3044</v>
      </c>
    </row>
    <row r="15" spans="1:25">
      <c r="B15" s="47">
        <v>44083</v>
      </c>
      <c r="C15" s="46">
        <v>14821</v>
      </c>
      <c r="D15" s="45">
        <v>14821</v>
      </c>
      <c r="E15" s="44">
        <f t="shared" si="0"/>
        <v>14821</v>
      </c>
      <c r="F15" s="46">
        <v>14853</v>
      </c>
      <c r="G15" s="45">
        <v>14853</v>
      </c>
      <c r="H15" s="44">
        <f t="shared" si="1"/>
        <v>14853</v>
      </c>
      <c r="I15" s="46">
        <v>15075</v>
      </c>
      <c r="J15" s="45">
        <v>15075</v>
      </c>
      <c r="K15" s="44">
        <f t="shared" si="2"/>
        <v>15075</v>
      </c>
      <c r="L15" s="46">
        <v>15285</v>
      </c>
      <c r="M15" s="45">
        <v>15285</v>
      </c>
      <c r="N15" s="44">
        <f t="shared" si="3"/>
        <v>15285</v>
      </c>
      <c r="O15" s="46">
        <v>15492</v>
      </c>
      <c r="P15" s="45">
        <v>15492</v>
      </c>
      <c r="Q15" s="44">
        <f t="shared" si="4"/>
        <v>15492</v>
      </c>
      <c r="R15" s="52">
        <v>14821</v>
      </c>
      <c r="S15" s="51">
        <v>1.2895000000000001</v>
      </c>
      <c r="T15" s="51">
        <v>1.1768000000000001</v>
      </c>
      <c r="U15" s="50">
        <v>106.18</v>
      </c>
      <c r="V15" s="43">
        <v>11493.6</v>
      </c>
      <c r="W15" s="43">
        <v>11513.06</v>
      </c>
      <c r="X15" s="49">
        <f t="shared" si="5"/>
        <v>12594.32358939497</v>
      </c>
      <c r="Y15" s="48">
        <v>1.2901</v>
      </c>
    </row>
    <row r="16" spans="1:25">
      <c r="B16" s="47">
        <v>44084</v>
      </c>
      <c r="C16" s="46">
        <v>14748</v>
      </c>
      <c r="D16" s="45">
        <v>14748</v>
      </c>
      <c r="E16" s="44">
        <f t="shared" si="0"/>
        <v>14748</v>
      </c>
      <c r="F16" s="46">
        <v>14796</v>
      </c>
      <c r="G16" s="45">
        <v>14796</v>
      </c>
      <c r="H16" s="44">
        <f t="shared" si="1"/>
        <v>14796</v>
      </c>
      <c r="I16" s="46">
        <v>15017</v>
      </c>
      <c r="J16" s="45">
        <v>15017</v>
      </c>
      <c r="K16" s="44">
        <f t="shared" si="2"/>
        <v>15017</v>
      </c>
      <c r="L16" s="46">
        <v>15230</v>
      </c>
      <c r="M16" s="45">
        <v>15230</v>
      </c>
      <c r="N16" s="44">
        <f t="shared" si="3"/>
        <v>15230</v>
      </c>
      <c r="O16" s="46">
        <v>15437</v>
      </c>
      <c r="P16" s="45">
        <v>15437</v>
      </c>
      <c r="Q16" s="44">
        <f t="shared" si="4"/>
        <v>15437</v>
      </c>
      <c r="R16" s="52">
        <v>14748</v>
      </c>
      <c r="S16" s="51">
        <v>1.2965</v>
      </c>
      <c r="T16" s="51">
        <v>1.1847000000000001</v>
      </c>
      <c r="U16" s="50">
        <v>106.12</v>
      </c>
      <c r="V16" s="43">
        <v>11375.24</v>
      </c>
      <c r="W16" s="43">
        <v>11406.98</v>
      </c>
      <c r="X16" s="49">
        <f t="shared" si="5"/>
        <v>12448.721195239301</v>
      </c>
      <c r="Y16" s="48">
        <v>1.2970999999999999</v>
      </c>
    </row>
    <row r="17" spans="2:25">
      <c r="B17" s="47">
        <v>44085</v>
      </c>
      <c r="C17" s="46">
        <v>14935</v>
      </c>
      <c r="D17" s="45">
        <v>14935</v>
      </c>
      <c r="E17" s="44">
        <f t="shared" si="0"/>
        <v>14935</v>
      </c>
      <c r="F17" s="46">
        <v>14967</v>
      </c>
      <c r="G17" s="45">
        <v>14967</v>
      </c>
      <c r="H17" s="44">
        <f t="shared" si="1"/>
        <v>14967</v>
      </c>
      <c r="I17" s="46">
        <v>15187</v>
      </c>
      <c r="J17" s="45">
        <v>15187</v>
      </c>
      <c r="K17" s="44">
        <f t="shared" si="2"/>
        <v>15187</v>
      </c>
      <c r="L17" s="46">
        <v>15401</v>
      </c>
      <c r="M17" s="45">
        <v>15401</v>
      </c>
      <c r="N17" s="44">
        <f t="shared" si="3"/>
        <v>15401</v>
      </c>
      <c r="O17" s="46">
        <v>15608</v>
      </c>
      <c r="P17" s="45">
        <v>15608</v>
      </c>
      <c r="Q17" s="44">
        <f t="shared" si="4"/>
        <v>15608</v>
      </c>
      <c r="R17" s="52">
        <v>14935</v>
      </c>
      <c r="S17" s="51">
        <v>1.2826</v>
      </c>
      <c r="T17" s="51">
        <v>1.1851</v>
      </c>
      <c r="U17" s="50">
        <v>106.17</v>
      </c>
      <c r="V17" s="43">
        <v>11644.32</v>
      </c>
      <c r="W17" s="43">
        <v>11663.81</v>
      </c>
      <c r="X17" s="49">
        <f t="shared" si="5"/>
        <v>12602.31204117796</v>
      </c>
      <c r="Y17" s="48">
        <v>1.2831999999999999</v>
      </c>
    </row>
    <row r="18" spans="2:25">
      <c r="B18" s="47">
        <v>44088</v>
      </c>
      <c r="C18" s="46">
        <v>15090</v>
      </c>
      <c r="D18" s="45">
        <v>15090</v>
      </c>
      <c r="E18" s="44">
        <f t="shared" si="0"/>
        <v>15090</v>
      </c>
      <c r="F18" s="46">
        <v>15134</v>
      </c>
      <c r="G18" s="45">
        <v>15134</v>
      </c>
      <c r="H18" s="44">
        <f t="shared" si="1"/>
        <v>15134</v>
      </c>
      <c r="I18" s="46">
        <v>15345</v>
      </c>
      <c r="J18" s="45">
        <v>15345</v>
      </c>
      <c r="K18" s="44">
        <f t="shared" si="2"/>
        <v>15345</v>
      </c>
      <c r="L18" s="46">
        <v>15555</v>
      </c>
      <c r="M18" s="45">
        <v>15555</v>
      </c>
      <c r="N18" s="44">
        <f t="shared" si="3"/>
        <v>15555</v>
      </c>
      <c r="O18" s="46">
        <v>15762</v>
      </c>
      <c r="P18" s="45">
        <v>15762</v>
      </c>
      <c r="Q18" s="44">
        <f t="shared" si="4"/>
        <v>15762</v>
      </c>
      <c r="R18" s="52">
        <v>15090</v>
      </c>
      <c r="S18" s="51">
        <v>1.2876000000000001</v>
      </c>
      <c r="T18" s="51">
        <v>1.1867000000000001</v>
      </c>
      <c r="U18" s="50">
        <v>106.01</v>
      </c>
      <c r="V18" s="43">
        <v>11719.48</v>
      </c>
      <c r="W18" s="43">
        <v>11748.18</v>
      </c>
      <c r="X18" s="49">
        <f t="shared" si="5"/>
        <v>12715.934945647594</v>
      </c>
      <c r="Y18" s="48">
        <v>1.2882</v>
      </c>
    </row>
    <row r="19" spans="2:25">
      <c r="B19" s="47">
        <v>44089</v>
      </c>
      <c r="C19" s="46">
        <v>15218</v>
      </c>
      <c r="D19" s="45">
        <v>15218</v>
      </c>
      <c r="E19" s="44">
        <f t="shared" si="0"/>
        <v>15218</v>
      </c>
      <c r="F19" s="46">
        <v>15273</v>
      </c>
      <c r="G19" s="45">
        <v>15273</v>
      </c>
      <c r="H19" s="44">
        <f t="shared" si="1"/>
        <v>15273</v>
      </c>
      <c r="I19" s="46">
        <v>15485</v>
      </c>
      <c r="J19" s="45">
        <v>15485</v>
      </c>
      <c r="K19" s="44">
        <f t="shared" si="2"/>
        <v>15485</v>
      </c>
      <c r="L19" s="46">
        <v>15694</v>
      </c>
      <c r="M19" s="45">
        <v>15694</v>
      </c>
      <c r="N19" s="44">
        <f t="shared" si="3"/>
        <v>15694</v>
      </c>
      <c r="O19" s="46">
        <v>15901</v>
      </c>
      <c r="P19" s="45">
        <v>15901</v>
      </c>
      <c r="Q19" s="44">
        <f t="shared" si="4"/>
        <v>15901</v>
      </c>
      <c r="R19" s="52">
        <v>15218</v>
      </c>
      <c r="S19" s="51">
        <v>1.2911999999999999</v>
      </c>
      <c r="T19" s="51">
        <v>1.1892</v>
      </c>
      <c r="U19" s="50">
        <v>105.54</v>
      </c>
      <c r="V19" s="43">
        <v>11785.94</v>
      </c>
      <c r="W19" s="43">
        <v>11823.04</v>
      </c>
      <c r="X19" s="49">
        <f t="shared" si="5"/>
        <v>12796.838210561722</v>
      </c>
      <c r="Y19" s="48">
        <v>1.2918000000000001</v>
      </c>
    </row>
    <row r="20" spans="2:25">
      <c r="B20" s="47">
        <v>44090</v>
      </c>
      <c r="C20" s="46">
        <v>15160</v>
      </c>
      <c r="D20" s="45">
        <v>15160</v>
      </c>
      <c r="E20" s="44">
        <f t="shared" si="0"/>
        <v>15160</v>
      </c>
      <c r="F20" s="46">
        <v>15183</v>
      </c>
      <c r="G20" s="45">
        <v>15183</v>
      </c>
      <c r="H20" s="44">
        <f t="shared" si="1"/>
        <v>15183</v>
      </c>
      <c r="I20" s="46">
        <v>15397</v>
      </c>
      <c r="J20" s="45">
        <v>15397</v>
      </c>
      <c r="K20" s="44">
        <f t="shared" si="2"/>
        <v>15397</v>
      </c>
      <c r="L20" s="46">
        <v>15606</v>
      </c>
      <c r="M20" s="45">
        <v>15606</v>
      </c>
      <c r="N20" s="44">
        <f t="shared" si="3"/>
        <v>15606</v>
      </c>
      <c r="O20" s="46">
        <v>15813</v>
      </c>
      <c r="P20" s="45">
        <v>15813</v>
      </c>
      <c r="Q20" s="44">
        <f t="shared" si="4"/>
        <v>15813</v>
      </c>
      <c r="R20" s="52">
        <v>15160</v>
      </c>
      <c r="S20" s="51">
        <v>1.298</v>
      </c>
      <c r="T20" s="51">
        <v>1.1868000000000001</v>
      </c>
      <c r="U20" s="50">
        <v>105.09</v>
      </c>
      <c r="V20" s="43">
        <v>11679.51</v>
      </c>
      <c r="W20" s="43">
        <v>11691.82</v>
      </c>
      <c r="X20" s="49">
        <f t="shared" si="5"/>
        <v>12773.845635321873</v>
      </c>
      <c r="Y20" s="48">
        <v>1.2986</v>
      </c>
    </row>
    <row r="21" spans="2:25">
      <c r="B21" s="47">
        <v>44091</v>
      </c>
      <c r="C21" s="46">
        <v>14895</v>
      </c>
      <c r="D21" s="45">
        <v>14895</v>
      </c>
      <c r="E21" s="44">
        <f t="shared" si="0"/>
        <v>14895</v>
      </c>
      <c r="F21" s="46">
        <v>14952</v>
      </c>
      <c r="G21" s="45">
        <v>14952</v>
      </c>
      <c r="H21" s="44">
        <f t="shared" si="1"/>
        <v>14952</v>
      </c>
      <c r="I21" s="46">
        <v>15169</v>
      </c>
      <c r="J21" s="45">
        <v>15169</v>
      </c>
      <c r="K21" s="44">
        <f t="shared" si="2"/>
        <v>15169</v>
      </c>
      <c r="L21" s="46">
        <v>15380</v>
      </c>
      <c r="M21" s="45">
        <v>15380</v>
      </c>
      <c r="N21" s="44">
        <f t="shared" si="3"/>
        <v>15380</v>
      </c>
      <c r="O21" s="46">
        <v>15587</v>
      </c>
      <c r="P21" s="45">
        <v>15587</v>
      </c>
      <c r="Q21" s="44">
        <f t="shared" si="4"/>
        <v>15587</v>
      </c>
      <c r="R21" s="52">
        <v>14895</v>
      </c>
      <c r="S21" s="51">
        <v>1.2904</v>
      </c>
      <c r="T21" s="51">
        <v>1.1806000000000001</v>
      </c>
      <c r="U21" s="50">
        <v>104.54</v>
      </c>
      <c r="V21" s="43">
        <v>11542.93</v>
      </c>
      <c r="W21" s="43">
        <v>11581.72</v>
      </c>
      <c r="X21" s="49">
        <f t="shared" si="5"/>
        <v>12616.466203625274</v>
      </c>
      <c r="Y21" s="48">
        <v>1.2909999999999999</v>
      </c>
    </row>
    <row r="22" spans="2:25">
      <c r="B22" s="47">
        <v>44092</v>
      </c>
      <c r="C22" s="46">
        <v>14908</v>
      </c>
      <c r="D22" s="45">
        <v>14908</v>
      </c>
      <c r="E22" s="44">
        <f t="shared" si="0"/>
        <v>14908</v>
      </c>
      <c r="F22" s="46">
        <v>14963</v>
      </c>
      <c r="G22" s="45">
        <v>14963</v>
      </c>
      <c r="H22" s="44">
        <f t="shared" si="1"/>
        <v>14963</v>
      </c>
      <c r="I22" s="46">
        <v>15176</v>
      </c>
      <c r="J22" s="45">
        <v>15176</v>
      </c>
      <c r="K22" s="44">
        <f t="shared" si="2"/>
        <v>15176</v>
      </c>
      <c r="L22" s="46">
        <v>15387</v>
      </c>
      <c r="M22" s="45">
        <v>15387</v>
      </c>
      <c r="N22" s="44">
        <f t="shared" si="3"/>
        <v>15387</v>
      </c>
      <c r="O22" s="46">
        <v>15594</v>
      </c>
      <c r="P22" s="45">
        <v>15594</v>
      </c>
      <c r="Q22" s="44">
        <f t="shared" si="4"/>
        <v>15594</v>
      </c>
      <c r="R22" s="52">
        <v>14908</v>
      </c>
      <c r="S22" s="51">
        <v>1.2970999999999999</v>
      </c>
      <c r="T22" s="51">
        <v>1.1841999999999999</v>
      </c>
      <c r="U22" s="50">
        <v>104.38</v>
      </c>
      <c r="V22" s="43">
        <v>11493.33</v>
      </c>
      <c r="W22" s="43">
        <v>11530.4</v>
      </c>
      <c r="X22" s="49">
        <f t="shared" si="5"/>
        <v>12589.089680797164</v>
      </c>
      <c r="Y22" s="48">
        <v>1.2977000000000001</v>
      </c>
    </row>
    <row r="23" spans="2:25">
      <c r="B23" s="47">
        <v>44095</v>
      </c>
      <c r="C23" s="46">
        <v>14691</v>
      </c>
      <c r="D23" s="45">
        <v>14691</v>
      </c>
      <c r="E23" s="44">
        <f t="shared" si="0"/>
        <v>14691</v>
      </c>
      <c r="F23" s="46">
        <v>14736</v>
      </c>
      <c r="G23" s="45">
        <v>14736</v>
      </c>
      <c r="H23" s="44">
        <f t="shared" si="1"/>
        <v>14736</v>
      </c>
      <c r="I23" s="46">
        <v>14948</v>
      </c>
      <c r="J23" s="45">
        <v>14948</v>
      </c>
      <c r="K23" s="44">
        <f t="shared" si="2"/>
        <v>14948</v>
      </c>
      <c r="L23" s="46">
        <v>15153</v>
      </c>
      <c r="M23" s="45">
        <v>15153</v>
      </c>
      <c r="N23" s="44">
        <f t="shared" si="3"/>
        <v>15153</v>
      </c>
      <c r="O23" s="46">
        <v>15366</v>
      </c>
      <c r="P23" s="45">
        <v>15366</v>
      </c>
      <c r="Q23" s="44">
        <f t="shared" si="4"/>
        <v>15366</v>
      </c>
      <c r="R23" s="52">
        <v>14691</v>
      </c>
      <c r="S23" s="51">
        <v>1.2867999999999999</v>
      </c>
      <c r="T23" s="51">
        <v>1.1796</v>
      </c>
      <c r="U23" s="50">
        <v>104.1</v>
      </c>
      <c r="V23" s="43">
        <v>11416.69</v>
      </c>
      <c r="W23" s="43">
        <v>11446.33</v>
      </c>
      <c r="X23" s="49">
        <f t="shared" si="5"/>
        <v>12454.221770091557</v>
      </c>
      <c r="Y23" s="48">
        <v>1.2874000000000001</v>
      </c>
    </row>
    <row r="24" spans="2:25">
      <c r="B24" s="47">
        <v>44096</v>
      </c>
      <c r="C24" s="46">
        <v>14554</v>
      </c>
      <c r="D24" s="45">
        <v>14554</v>
      </c>
      <c r="E24" s="44">
        <f t="shared" si="0"/>
        <v>14554</v>
      </c>
      <c r="F24" s="46">
        <v>14593</v>
      </c>
      <c r="G24" s="45">
        <v>14593</v>
      </c>
      <c r="H24" s="44">
        <f t="shared" si="1"/>
        <v>14593</v>
      </c>
      <c r="I24" s="46">
        <v>14801</v>
      </c>
      <c r="J24" s="45">
        <v>14801</v>
      </c>
      <c r="K24" s="44">
        <f t="shared" si="2"/>
        <v>14801</v>
      </c>
      <c r="L24" s="46">
        <v>15006</v>
      </c>
      <c r="M24" s="45">
        <v>15006</v>
      </c>
      <c r="N24" s="44">
        <f t="shared" si="3"/>
        <v>15006</v>
      </c>
      <c r="O24" s="46">
        <v>15219</v>
      </c>
      <c r="P24" s="45">
        <v>15219</v>
      </c>
      <c r="Q24" s="44">
        <f t="shared" si="4"/>
        <v>15219</v>
      </c>
      <c r="R24" s="52">
        <v>14554</v>
      </c>
      <c r="S24" s="51">
        <v>1.2808999999999999</v>
      </c>
      <c r="T24" s="51">
        <v>1.1753</v>
      </c>
      <c r="U24" s="50">
        <v>104.52</v>
      </c>
      <c r="V24" s="43">
        <v>11362.32</v>
      </c>
      <c r="W24" s="43">
        <v>11388.33</v>
      </c>
      <c r="X24" s="49">
        <f t="shared" si="5"/>
        <v>12383.221305198673</v>
      </c>
      <c r="Y24" s="48">
        <v>1.2814000000000001</v>
      </c>
    </row>
    <row r="25" spans="2:25">
      <c r="B25" s="47">
        <v>44097</v>
      </c>
      <c r="C25" s="46">
        <v>14365</v>
      </c>
      <c r="D25" s="45">
        <v>14365</v>
      </c>
      <c r="E25" s="44">
        <f t="shared" si="0"/>
        <v>14365</v>
      </c>
      <c r="F25" s="46">
        <v>14414</v>
      </c>
      <c r="G25" s="45">
        <v>14414</v>
      </c>
      <c r="H25" s="44">
        <f t="shared" si="1"/>
        <v>14414</v>
      </c>
      <c r="I25" s="46">
        <v>14616</v>
      </c>
      <c r="J25" s="45">
        <v>14616</v>
      </c>
      <c r="K25" s="44">
        <f t="shared" si="2"/>
        <v>14616</v>
      </c>
      <c r="L25" s="46">
        <v>14825</v>
      </c>
      <c r="M25" s="45">
        <v>14825</v>
      </c>
      <c r="N25" s="44">
        <f t="shared" si="3"/>
        <v>14825</v>
      </c>
      <c r="O25" s="46">
        <v>15040</v>
      </c>
      <c r="P25" s="45">
        <v>15040</v>
      </c>
      <c r="Q25" s="44">
        <f t="shared" si="4"/>
        <v>15040</v>
      </c>
      <c r="R25" s="52">
        <v>14365</v>
      </c>
      <c r="S25" s="51">
        <v>1.2725</v>
      </c>
      <c r="T25" s="51">
        <v>1.169</v>
      </c>
      <c r="U25" s="50">
        <v>105.13</v>
      </c>
      <c r="V25" s="43">
        <v>11288.8</v>
      </c>
      <c r="W25" s="43">
        <v>11321.97</v>
      </c>
      <c r="X25" s="49">
        <f t="shared" si="5"/>
        <v>12288.280581693754</v>
      </c>
      <c r="Y25" s="48">
        <v>1.2730999999999999</v>
      </c>
    </row>
    <row r="26" spans="2:25">
      <c r="B26" s="47">
        <v>44098</v>
      </c>
      <c r="C26" s="46">
        <v>14179</v>
      </c>
      <c r="D26" s="45">
        <v>14179</v>
      </c>
      <c r="E26" s="44">
        <f t="shared" si="0"/>
        <v>14179</v>
      </c>
      <c r="F26" s="46">
        <v>14220</v>
      </c>
      <c r="G26" s="45">
        <v>14220</v>
      </c>
      <c r="H26" s="44">
        <f t="shared" si="1"/>
        <v>14220</v>
      </c>
      <c r="I26" s="46">
        <v>14426</v>
      </c>
      <c r="J26" s="45">
        <v>14426</v>
      </c>
      <c r="K26" s="44">
        <f t="shared" si="2"/>
        <v>14426</v>
      </c>
      <c r="L26" s="46">
        <v>14635</v>
      </c>
      <c r="M26" s="45">
        <v>14635</v>
      </c>
      <c r="N26" s="44">
        <f t="shared" si="3"/>
        <v>14635</v>
      </c>
      <c r="O26" s="46">
        <v>14850</v>
      </c>
      <c r="P26" s="45">
        <v>14850</v>
      </c>
      <c r="Q26" s="44">
        <f t="shared" si="4"/>
        <v>14850</v>
      </c>
      <c r="R26" s="52">
        <v>14179</v>
      </c>
      <c r="S26" s="51">
        <v>1.2744</v>
      </c>
      <c r="T26" s="51">
        <v>1.1639999999999999</v>
      </c>
      <c r="U26" s="50">
        <v>105.43</v>
      </c>
      <c r="V26" s="43">
        <v>11126.02</v>
      </c>
      <c r="W26" s="43">
        <v>11153.82</v>
      </c>
      <c r="X26" s="49">
        <f t="shared" si="5"/>
        <v>12181.271477663231</v>
      </c>
      <c r="Y26" s="48">
        <v>1.2748999999999999</v>
      </c>
    </row>
    <row r="27" spans="2:25">
      <c r="B27" s="47">
        <v>44099</v>
      </c>
      <c r="C27" s="46">
        <v>14285</v>
      </c>
      <c r="D27" s="45">
        <v>14285</v>
      </c>
      <c r="E27" s="44">
        <f t="shared" si="0"/>
        <v>14285</v>
      </c>
      <c r="F27" s="46">
        <v>14320</v>
      </c>
      <c r="G27" s="45">
        <v>14320</v>
      </c>
      <c r="H27" s="44">
        <f t="shared" si="1"/>
        <v>14320</v>
      </c>
      <c r="I27" s="46">
        <v>14524</v>
      </c>
      <c r="J27" s="45">
        <v>14524</v>
      </c>
      <c r="K27" s="44">
        <f t="shared" si="2"/>
        <v>14524</v>
      </c>
      <c r="L27" s="46">
        <v>14734</v>
      </c>
      <c r="M27" s="45">
        <v>14734</v>
      </c>
      <c r="N27" s="44">
        <f t="shared" si="3"/>
        <v>14734</v>
      </c>
      <c r="O27" s="46">
        <v>14950</v>
      </c>
      <c r="P27" s="45">
        <v>14950</v>
      </c>
      <c r="Q27" s="44">
        <f t="shared" si="4"/>
        <v>14950</v>
      </c>
      <c r="R27" s="52">
        <v>14285</v>
      </c>
      <c r="S27" s="51">
        <v>1.2741</v>
      </c>
      <c r="T27" s="51">
        <v>1.1631</v>
      </c>
      <c r="U27" s="50">
        <v>105.49</v>
      </c>
      <c r="V27" s="43">
        <v>11211.84</v>
      </c>
      <c r="W27" s="43">
        <v>11234.02</v>
      </c>
      <c r="X27" s="49">
        <f t="shared" si="5"/>
        <v>12281.833032413379</v>
      </c>
      <c r="Y27" s="48">
        <v>1.2746999999999999</v>
      </c>
    </row>
    <row r="28" spans="2:25">
      <c r="B28" s="47">
        <v>44102</v>
      </c>
      <c r="C28" s="46">
        <v>14416</v>
      </c>
      <c r="D28" s="45">
        <v>14416</v>
      </c>
      <c r="E28" s="44">
        <f t="shared" si="0"/>
        <v>14416</v>
      </c>
      <c r="F28" s="46">
        <v>14460</v>
      </c>
      <c r="G28" s="45">
        <v>14460</v>
      </c>
      <c r="H28" s="44">
        <f t="shared" si="1"/>
        <v>14460</v>
      </c>
      <c r="I28" s="46">
        <v>14666</v>
      </c>
      <c r="J28" s="45">
        <v>14666</v>
      </c>
      <c r="K28" s="44">
        <f t="shared" si="2"/>
        <v>14666</v>
      </c>
      <c r="L28" s="46">
        <v>14876</v>
      </c>
      <c r="M28" s="45">
        <v>14876</v>
      </c>
      <c r="N28" s="44">
        <f t="shared" si="3"/>
        <v>14876</v>
      </c>
      <c r="O28" s="46">
        <v>15095</v>
      </c>
      <c r="P28" s="45">
        <v>15095</v>
      </c>
      <c r="Q28" s="44">
        <f t="shared" si="4"/>
        <v>15095</v>
      </c>
      <c r="R28" s="52">
        <v>14416</v>
      </c>
      <c r="S28" s="51">
        <v>1.2907</v>
      </c>
      <c r="T28" s="51">
        <v>1.1675</v>
      </c>
      <c r="U28" s="50">
        <v>105.39</v>
      </c>
      <c r="V28" s="43">
        <v>11169.13</v>
      </c>
      <c r="W28" s="43">
        <v>11198.02</v>
      </c>
      <c r="X28" s="49">
        <f t="shared" si="5"/>
        <v>12347.751605995718</v>
      </c>
      <c r="Y28" s="48">
        <v>1.2912999999999999</v>
      </c>
    </row>
    <row r="29" spans="2:25">
      <c r="B29" s="47">
        <v>44103</v>
      </c>
      <c r="C29" s="46">
        <v>14470</v>
      </c>
      <c r="D29" s="45">
        <v>14470</v>
      </c>
      <c r="E29" s="44">
        <f t="shared" si="0"/>
        <v>14470</v>
      </c>
      <c r="F29" s="46">
        <v>14512</v>
      </c>
      <c r="G29" s="45">
        <v>14512</v>
      </c>
      <c r="H29" s="44">
        <f t="shared" si="1"/>
        <v>14512</v>
      </c>
      <c r="I29" s="46">
        <v>14711</v>
      </c>
      <c r="J29" s="45">
        <v>14711</v>
      </c>
      <c r="K29" s="44">
        <f t="shared" si="2"/>
        <v>14711</v>
      </c>
      <c r="L29" s="46">
        <v>14911</v>
      </c>
      <c r="M29" s="45">
        <v>14911</v>
      </c>
      <c r="N29" s="44">
        <f t="shared" si="3"/>
        <v>14911</v>
      </c>
      <c r="O29" s="46">
        <v>15121</v>
      </c>
      <c r="P29" s="45">
        <v>15121</v>
      </c>
      <c r="Q29" s="44">
        <f t="shared" si="4"/>
        <v>15121</v>
      </c>
      <c r="R29" s="52">
        <v>14470</v>
      </c>
      <c r="S29" s="51">
        <v>1.2863</v>
      </c>
      <c r="T29" s="51">
        <v>1.1708000000000001</v>
      </c>
      <c r="U29" s="50">
        <v>105.63</v>
      </c>
      <c r="V29" s="43">
        <v>11249.32</v>
      </c>
      <c r="W29" s="43">
        <v>11273.21</v>
      </c>
      <c r="X29" s="49">
        <f t="shared" si="5"/>
        <v>12359.070720874615</v>
      </c>
      <c r="Y29" s="48">
        <v>1.2873000000000001</v>
      </c>
    </row>
    <row r="30" spans="2:25">
      <c r="B30" s="47">
        <v>44104</v>
      </c>
      <c r="C30" s="46">
        <v>14385</v>
      </c>
      <c r="D30" s="45">
        <v>14385</v>
      </c>
      <c r="E30" s="44">
        <f t="shared" si="0"/>
        <v>14385</v>
      </c>
      <c r="F30" s="46">
        <v>14423</v>
      </c>
      <c r="G30" s="45">
        <v>14423</v>
      </c>
      <c r="H30" s="44">
        <f t="shared" si="1"/>
        <v>14423</v>
      </c>
      <c r="I30" s="46">
        <v>14621</v>
      </c>
      <c r="J30" s="45">
        <v>14621</v>
      </c>
      <c r="K30" s="44">
        <f t="shared" si="2"/>
        <v>14621</v>
      </c>
      <c r="L30" s="46">
        <v>14826</v>
      </c>
      <c r="M30" s="45">
        <v>14826</v>
      </c>
      <c r="N30" s="44">
        <f t="shared" si="3"/>
        <v>14826</v>
      </c>
      <c r="O30" s="46">
        <v>15039</v>
      </c>
      <c r="P30" s="45">
        <v>15039</v>
      </c>
      <c r="Q30" s="44">
        <f t="shared" si="4"/>
        <v>15039</v>
      </c>
      <c r="R30" s="52">
        <v>14385</v>
      </c>
      <c r="S30" s="51">
        <v>1.2827</v>
      </c>
      <c r="T30" s="51">
        <v>1.1708000000000001</v>
      </c>
      <c r="U30" s="50">
        <v>105.72</v>
      </c>
      <c r="V30" s="43">
        <v>11214.63</v>
      </c>
      <c r="W30" s="43">
        <v>11236.37</v>
      </c>
      <c r="X30" s="49">
        <f t="shared" si="5"/>
        <v>12286.470789203962</v>
      </c>
      <c r="Y30" s="48">
        <v>1.2836000000000001</v>
      </c>
    </row>
    <row r="31" spans="2:25" s="10" customFormat="1">
      <c r="B31" s="42" t="s">
        <v>11</v>
      </c>
      <c r="C31" s="41">
        <f>ROUND(AVERAGE(C9:C30),2)</f>
        <v>14866.27</v>
      </c>
      <c r="D31" s="40">
        <f>ROUND(AVERAGE(D9:D30),2)</f>
        <v>14866.27</v>
      </c>
      <c r="E31" s="39">
        <f>ROUND(AVERAGE(C31:D31),2)</f>
        <v>14866.27</v>
      </c>
      <c r="F31" s="41">
        <f>ROUND(AVERAGE(F9:F30),2)</f>
        <v>14907.18</v>
      </c>
      <c r="G31" s="40">
        <f>ROUND(AVERAGE(G9:G30),2)</f>
        <v>14907.18</v>
      </c>
      <c r="H31" s="39">
        <f>ROUND(AVERAGE(F31:G31),2)</f>
        <v>14907.18</v>
      </c>
      <c r="I31" s="41">
        <f>ROUND(AVERAGE(I9:I30),2)</f>
        <v>15119.14</v>
      </c>
      <c r="J31" s="40">
        <f>ROUND(AVERAGE(J9:J30),2)</f>
        <v>15119.14</v>
      </c>
      <c r="K31" s="39">
        <f>ROUND(AVERAGE(I31:J31),2)</f>
        <v>15119.14</v>
      </c>
      <c r="L31" s="41">
        <f>ROUND(AVERAGE(L9:L30),2)</f>
        <v>15328.05</v>
      </c>
      <c r="M31" s="40">
        <f>ROUND(AVERAGE(M9:M30),2)</f>
        <v>15328.05</v>
      </c>
      <c r="N31" s="39">
        <f>ROUND(AVERAGE(L31:M31),2)</f>
        <v>15328.05</v>
      </c>
      <c r="O31" s="41">
        <f>ROUND(AVERAGE(O9:O30),2)</f>
        <v>15539.64</v>
      </c>
      <c r="P31" s="40">
        <f>ROUND(AVERAGE(P9:P30),2)</f>
        <v>15539.64</v>
      </c>
      <c r="Q31" s="39">
        <f>ROUND(AVERAGE(O31:P31),2)</f>
        <v>15539.64</v>
      </c>
      <c r="R31" s="38">
        <f>ROUND(AVERAGE(R9:R30),2)</f>
        <v>14866.27</v>
      </c>
      <c r="S31" s="37">
        <f>ROUND(AVERAGE(S9:S30),4)</f>
        <v>1.2969999999999999</v>
      </c>
      <c r="T31" s="36">
        <f>ROUND(AVERAGE(T9:T30),4)</f>
        <v>1.1794</v>
      </c>
      <c r="U31" s="175">
        <f>ROUND(AVERAGE(U9:U30),2)</f>
        <v>105.58</v>
      </c>
      <c r="V31" s="35">
        <f>AVERAGE(V9:V30)</f>
        <v>11460.427727272727</v>
      </c>
      <c r="W31" s="35">
        <f>AVERAGE(W9:W30)</f>
        <v>11486.454999999998</v>
      </c>
      <c r="X31" s="35">
        <f>AVERAGE(X9:X30)</f>
        <v>12603.722153720189</v>
      </c>
      <c r="Y31" s="34">
        <f>AVERAGE(Y9:Y30)</f>
        <v>1.2976545454545454</v>
      </c>
    </row>
    <row r="32" spans="2:25" s="5" customFormat="1">
      <c r="B32" s="33" t="s">
        <v>12</v>
      </c>
      <c r="C32" s="32">
        <f t="shared" ref="C32:Y32" si="6">MAX(C9:C30)</f>
        <v>15660</v>
      </c>
      <c r="D32" s="31">
        <f t="shared" si="6"/>
        <v>15660</v>
      </c>
      <c r="E32" s="30">
        <f t="shared" si="6"/>
        <v>15660</v>
      </c>
      <c r="F32" s="32">
        <f t="shared" si="6"/>
        <v>15697</v>
      </c>
      <c r="G32" s="31">
        <f t="shared" si="6"/>
        <v>15697</v>
      </c>
      <c r="H32" s="30">
        <f t="shared" si="6"/>
        <v>15697</v>
      </c>
      <c r="I32" s="32">
        <f t="shared" si="6"/>
        <v>15907</v>
      </c>
      <c r="J32" s="31">
        <f t="shared" si="6"/>
        <v>15907</v>
      </c>
      <c r="K32" s="30">
        <f t="shared" si="6"/>
        <v>15907</v>
      </c>
      <c r="L32" s="32">
        <f t="shared" si="6"/>
        <v>16112</v>
      </c>
      <c r="M32" s="31">
        <f t="shared" si="6"/>
        <v>16112</v>
      </c>
      <c r="N32" s="30">
        <f t="shared" si="6"/>
        <v>16112</v>
      </c>
      <c r="O32" s="32">
        <f t="shared" si="6"/>
        <v>16325</v>
      </c>
      <c r="P32" s="31">
        <f t="shared" si="6"/>
        <v>16325</v>
      </c>
      <c r="Q32" s="30">
        <f t="shared" si="6"/>
        <v>16325</v>
      </c>
      <c r="R32" s="29">
        <f t="shared" si="6"/>
        <v>15660</v>
      </c>
      <c r="S32" s="28">
        <f t="shared" si="6"/>
        <v>1.3472</v>
      </c>
      <c r="T32" s="27">
        <f t="shared" si="6"/>
        <v>1.1988000000000001</v>
      </c>
      <c r="U32" s="26">
        <f t="shared" si="6"/>
        <v>106.46</v>
      </c>
      <c r="V32" s="25">
        <f t="shared" si="6"/>
        <v>11785.94</v>
      </c>
      <c r="W32" s="25">
        <f t="shared" si="6"/>
        <v>11823.04</v>
      </c>
      <c r="X32" s="25">
        <f t="shared" si="6"/>
        <v>13206.815114709852</v>
      </c>
      <c r="Y32" s="24">
        <f t="shared" si="6"/>
        <v>1.3478000000000001</v>
      </c>
    </row>
    <row r="33" spans="2:25" s="5" customFormat="1" ht="13.5" thickBot="1">
      <c r="B33" s="23" t="s">
        <v>13</v>
      </c>
      <c r="C33" s="22">
        <f t="shared" ref="C33:Y33" si="7">MIN(C9:C30)</f>
        <v>14179</v>
      </c>
      <c r="D33" s="21">
        <f t="shared" si="7"/>
        <v>14179</v>
      </c>
      <c r="E33" s="20">
        <f t="shared" si="7"/>
        <v>14179</v>
      </c>
      <c r="F33" s="22">
        <f t="shared" si="7"/>
        <v>14220</v>
      </c>
      <c r="G33" s="21">
        <f t="shared" si="7"/>
        <v>14220</v>
      </c>
      <c r="H33" s="20">
        <f t="shared" si="7"/>
        <v>14220</v>
      </c>
      <c r="I33" s="22">
        <f t="shared" si="7"/>
        <v>14426</v>
      </c>
      <c r="J33" s="21">
        <f t="shared" si="7"/>
        <v>14426</v>
      </c>
      <c r="K33" s="20">
        <f t="shared" si="7"/>
        <v>14426</v>
      </c>
      <c r="L33" s="22">
        <f t="shared" si="7"/>
        <v>14635</v>
      </c>
      <c r="M33" s="21">
        <f t="shared" si="7"/>
        <v>14635</v>
      </c>
      <c r="N33" s="20">
        <f t="shared" si="7"/>
        <v>14635</v>
      </c>
      <c r="O33" s="22">
        <f t="shared" si="7"/>
        <v>14850</v>
      </c>
      <c r="P33" s="21">
        <f t="shared" si="7"/>
        <v>14850</v>
      </c>
      <c r="Q33" s="20">
        <f t="shared" si="7"/>
        <v>14850</v>
      </c>
      <c r="R33" s="19">
        <f t="shared" si="7"/>
        <v>14179</v>
      </c>
      <c r="S33" s="18">
        <f t="shared" si="7"/>
        <v>1.2725</v>
      </c>
      <c r="T33" s="17">
        <f t="shared" si="7"/>
        <v>1.1631</v>
      </c>
      <c r="U33" s="16">
        <f t="shared" si="7"/>
        <v>104.1</v>
      </c>
      <c r="V33" s="15">
        <f t="shared" si="7"/>
        <v>11126.02</v>
      </c>
      <c r="W33" s="15">
        <f t="shared" si="7"/>
        <v>11153.82</v>
      </c>
      <c r="X33" s="15">
        <f t="shared" si="7"/>
        <v>12181.271477663231</v>
      </c>
      <c r="Y33" s="14">
        <f t="shared" si="7"/>
        <v>1.2730999999999999</v>
      </c>
    </row>
    <row r="35" spans="2:25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 activeCell="L48" sqref="L48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>
      <c r="B3" s="6" t="s">
        <v>19</v>
      </c>
    </row>
    <row r="4" spans="1:19">
      <c r="B4" s="61" t="s">
        <v>33</v>
      </c>
    </row>
    <row r="6" spans="1:19" ht="13.5" thickBot="1">
      <c r="B6" s="1">
        <v>44075</v>
      </c>
    </row>
    <row r="7" spans="1:19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>
      <c r="B9" s="47">
        <v>44075</v>
      </c>
      <c r="C9" s="46">
        <v>33010</v>
      </c>
      <c r="D9" s="45">
        <v>33010</v>
      </c>
      <c r="E9" s="44">
        <f t="shared" ref="E9:E30" si="0">AVERAGE(C9:D9)</f>
        <v>33010</v>
      </c>
      <c r="F9" s="46">
        <v>33200</v>
      </c>
      <c r="G9" s="45">
        <v>33200</v>
      </c>
      <c r="H9" s="44">
        <f t="shared" ref="H9:H30" si="1">AVERAGE(F9:G9)</f>
        <v>33200</v>
      </c>
      <c r="I9" s="46">
        <v>35065</v>
      </c>
      <c r="J9" s="45">
        <v>35065</v>
      </c>
      <c r="K9" s="44">
        <f t="shared" ref="K9:K30" si="2">AVERAGE(I9:J9)</f>
        <v>35065</v>
      </c>
      <c r="L9" s="52">
        <v>33010</v>
      </c>
      <c r="M9" s="51">
        <v>1.3472</v>
      </c>
      <c r="N9" s="53">
        <v>1.1988000000000001</v>
      </c>
      <c r="O9" s="50">
        <v>105.89</v>
      </c>
      <c r="P9" s="43">
        <v>24502.67</v>
      </c>
      <c r="Q9" s="43">
        <v>24632.73</v>
      </c>
      <c r="R9" s="49">
        <f t="shared" ref="R9:R30" si="3">L9/N9</f>
        <v>27535.869202535869</v>
      </c>
      <c r="S9" s="48">
        <v>1.3478000000000001</v>
      </c>
    </row>
    <row r="10" spans="1:19">
      <c r="B10" s="47">
        <v>44076</v>
      </c>
      <c r="C10" s="46">
        <v>33005</v>
      </c>
      <c r="D10" s="45">
        <v>33005</v>
      </c>
      <c r="E10" s="44">
        <f t="shared" si="0"/>
        <v>33005</v>
      </c>
      <c r="F10" s="46">
        <v>33200</v>
      </c>
      <c r="G10" s="45">
        <v>33200</v>
      </c>
      <c r="H10" s="44">
        <f t="shared" si="1"/>
        <v>33200</v>
      </c>
      <c r="I10" s="46">
        <v>35060</v>
      </c>
      <c r="J10" s="45">
        <v>35060</v>
      </c>
      <c r="K10" s="44">
        <f t="shared" si="2"/>
        <v>35060</v>
      </c>
      <c r="L10" s="52">
        <v>33005</v>
      </c>
      <c r="M10" s="51">
        <v>1.3342000000000001</v>
      </c>
      <c r="N10" s="51">
        <v>1.1856</v>
      </c>
      <c r="O10" s="50">
        <v>106.28</v>
      </c>
      <c r="P10" s="43">
        <v>24737.67</v>
      </c>
      <c r="Q10" s="43">
        <v>24872.639999999999</v>
      </c>
      <c r="R10" s="49">
        <f t="shared" si="3"/>
        <v>27838.225371120108</v>
      </c>
      <c r="S10" s="48">
        <v>1.3348</v>
      </c>
    </row>
    <row r="11" spans="1:19">
      <c r="B11" s="47">
        <v>44077</v>
      </c>
      <c r="C11" s="46">
        <v>33005</v>
      </c>
      <c r="D11" s="45">
        <v>33005</v>
      </c>
      <c r="E11" s="44">
        <f t="shared" si="0"/>
        <v>33005</v>
      </c>
      <c r="F11" s="46">
        <v>33200</v>
      </c>
      <c r="G11" s="45">
        <v>33200</v>
      </c>
      <c r="H11" s="44">
        <f t="shared" si="1"/>
        <v>33200</v>
      </c>
      <c r="I11" s="46">
        <v>35055</v>
      </c>
      <c r="J11" s="45">
        <v>35055</v>
      </c>
      <c r="K11" s="44">
        <f t="shared" si="2"/>
        <v>35055</v>
      </c>
      <c r="L11" s="52">
        <v>33005</v>
      </c>
      <c r="M11" s="51">
        <v>1.3257000000000001</v>
      </c>
      <c r="N11" s="51">
        <v>1.1814</v>
      </c>
      <c r="O11" s="50">
        <v>106.46</v>
      </c>
      <c r="P11" s="43">
        <v>24896.28</v>
      </c>
      <c r="Q11" s="43">
        <v>25032.04</v>
      </c>
      <c r="R11" s="49">
        <f t="shared" si="3"/>
        <v>27937.193160656847</v>
      </c>
      <c r="S11" s="48">
        <v>1.3263</v>
      </c>
    </row>
    <row r="12" spans="1:19">
      <c r="B12" s="47">
        <v>44078</v>
      </c>
      <c r="C12" s="46">
        <v>33000</v>
      </c>
      <c r="D12" s="45">
        <v>33000</v>
      </c>
      <c r="E12" s="44">
        <f t="shared" si="0"/>
        <v>33000</v>
      </c>
      <c r="F12" s="46">
        <v>33200</v>
      </c>
      <c r="G12" s="45">
        <v>33200</v>
      </c>
      <c r="H12" s="44">
        <f t="shared" si="1"/>
        <v>33200</v>
      </c>
      <c r="I12" s="46">
        <v>35050</v>
      </c>
      <c r="J12" s="45">
        <v>35050</v>
      </c>
      <c r="K12" s="44">
        <f t="shared" si="2"/>
        <v>35050</v>
      </c>
      <c r="L12" s="52">
        <v>33000</v>
      </c>
      <c r="M12" s="51">
        <v>1.3261000000000001</v>
      </c>
      <c r="N12" s="51">
        <v>1.1843999999999999</v>
      </c>
      <c r="O12" s="50">
        <v>106.2</v>
      </c>
      <c r="P12" s="43">
        <v>24885</v>
      </c>
      <c r="Q12" s="43">
        <v>25024.5</v>
      </c>
      <c r="R12" s="49">
        <f t="shared" si="3"/>
        <v>27862.208713272546</v>
      </c>
      <c r="S12" s="48">
        <v>1.3267</v>
      </c>
    </row>
    <row r="13" spans="1:19">
      <c r="B13" s="47">
        <v>44081</v>
      </c>
      <c r="C13" s="46">
        <v>32990</v>
      </c>
      <c r="D13" s="45">
        <v>32990</v>
      </c>
      <c r="E13" s="44">
        <f t="shared" si="0"/>
        <v>32990</v>
      </c>
      <c r="F13" s="46">
        <v>33200</v>
      </c>
      <c r="G13" s="45">
        <v>33200</v>
      </c>
      <c r="H13" s="44">
        <f t="shared" si="1"/>
        <v>33200</v>
      </c>
      <c r="I13" s="46">
        <v>35040</v>
      </c>
      <c r="J13" s="45">
        <v>35040</v>
      </c>
      <c r="K13" s="44">
        <f t="shared" si="2"/>
        <v>35040</v>
      </c>
      <c r="L13" s="52">
        <v>32990</v>
      </c>
      <c r="M13" s="51">
        <v>1.3164</v>
      </c>
      <c r="N13" s="51">
        <v>1.1820999999999999</v>
      </c>
      <c r="O13" s="50">
        <v>106.25</v>
      </c>
      <c r="P13" s="43">
        <v>25060.77</v>
      </c>
      <c r="Q13" s="43">
        <v>25208.81</v>
      </c>
      <c r="R13" s="49">
        <f t="shared" si="3"/>
        <v>27907.960409440828</v>
      </c>
      <c r="S13" s="48">
        <v>1.3169999999999999</v>
      </c>
    </row>
    <row r="14" spans="1:19">
      <c r="B14" s="47">
        <v>44082</v>
      </c>
      <c r="C14" s="46">
        <v>32985</v>
      </c>
      <c r="D14" s="45">
        <v>32985</v>
      </c>
      <c r="E14" s="44">
        <f t="shared" si="0"/>
        <v>32985</v>
      </c>
      <c r="F14" s="46">
        <v>33200</v>
      </c>
      <c r="G14" s="45">
        <v>33200</v>
      </c>
      <c r="H14" s="44">
        <f t="shared" si="1"/>
        <v>33200</v>
      </c>
      <c r="I14" s="46">
        <v>35035</v>
      </c>
      <c r="J14" s="45">
        <v>35035</v>
      </c>
      <c r="K14" s="44">
        <f t="shared" si="2"/>
        <v>35035</v>
      </c>
      <c r="L14" s="52">
        <v>32985</v>
      </c>
      <c r="M14" s="51">
        <v>1.3037000000000001</v>
      </c>
      <c r="N14" s="51">
        <v>1.1795</v>
      </c>
      <c r="O14" s="50">
        <v>106.27</v>
      </c>
      <c r="P14" s="43">
        <v>25301.07</v>
      </c>
      <c r="Q14" s="43">
        <v>25452.32</v>
      </c>
      <c r="R14" s="49">
        <f t="shared" si="3"/>
        <v>27965.239508266215</v>
      </c>
      <c r="S14" s="48">
        <v>1.3044</v>
      </c>
    </row>
    <row r="15" spans="1:19">
      <c r="B15" s="47">
        <v>44083</v>
      </c>
      <c r="C15" s="46">
        <v>32985</v>
      </c>
      <c r="D15" s="45">
        <v>32985</v>
      </c>
      <c r="E15" s="44">
        <f t="shared" si="0"/>
        <v>32985</v>
      </c>
      <c r="F15" s="46">
        <v>33200</v>
      </c>
      <c r="G15" s="45">
        <v>33200</v>
      </c>
      <c r="H15" s="44">
        <f t="shared" si="1"/>
        <v>33200</v>
      </c>
      <c r="I15" s="46">
        <v>35030</v>
      </c>
      <c r="J15" s="45">
        <v>35030</v>
      </c>
      <c r="K15" s="44">
        <f t="shared" si="2"/>
        <v>35030</v>
      </c>
      <c r="L15" s="52">
        <v>32985</v>
      </c>
      <c r="M15" s="51">
        <v>1.2895000000000001</v>
      </c>
      <c r="N15" s="51">
        <v>1.1768000000000001</v>
      </c>
      <c r="O15" s="50">
        <v>106.18</v>
      </c>
      <c r="P15" s="43">
        <v>25579.68</v>
      </c>
      <c r="Q15" s="43">
        <v>25734.44</v>
      </c>
      <c r="R15" s="49">
        <f t="shared" si="3"/>
        <v>28029.401767505096</v>
      </c>
      <c r="S15" s="48">
        <v>1.2901</v>
      </c>
    </row>
    <row r="16" spans="1:19">
      <c r="B16" s="47">
        <v>44084</v>
      </c>
      <c r="C16" s="46">
        <v>33000</v>
      </c>
      <c r="D16" s="45">
        <v>33000</v>
      </c>
      <c r="E16" s="44">
        <f t="shared" si="0"/>
        <v>33000</v>
      </c>
      <c r="F16" s="46">
        <v>33200</v>
      </c>
      <c r="G16" s="45">
        <v>33200</v>
      </c>
      <c r="H16" s="44">
        <f t="shared" si="1"/>
        <v>33200</v>
      </c>
      <c r="I16" s="46">
        <v>35025</v>
      </c>
      <c r="J16" s="45">
        <v>35025</v>
      </c>
      <c r="K16" s="44">
        <f t="shared" si="2"/>
        <v>35025</v>
      </c>
      <c r="L16" s="52">
        <v>33000</v>
      </c>
      <c r="M16" s="51">
        <v>1.2965</v>
      </c>
      <c r="N16" s="51">
        <v>1.1847000000000001</v>
      </c>
      <c r="O16" s="50">
        <v>106.12</v>
      </c>
      <c r="P16" s="43">
        <v>25453.14</v>
      </c>
      <c r="Q16" s="43">
        <v>25595.56</v>
      </c>
      <c r="R16" s="49">
        <f t="shared" si="3"/>
        <v>27855.153203342616</v>
      </c>
      <c r="S16" s="48">
        <v>1.2970999999999999</v>
      </c>
    </row>
    <row r="17" spans="2:19">
      <c r="B17" s="47">
        <v>44085</v>
      </c>
      <c r="C17" s="46">
        <v>32995</v>
      </c>
      <c r="D17" s="45">
        <v>32995</v>
      </c>
      <c r="E17" s="44">
        <f t="shared" si="0"/>
        <v>32995</v>
      </c>
      <c r="F17" s="46">
        <v>33200</v>
      </c>
      <c r="G17" s="45">
        <v>33200</v>
      </c>
      <c r="H17" s="44">
        <f t="shared" si="1"/>
        <v>33200</v>
      </c>
      <c r="I17" s="46">
        <v>35020</v>
      </c>
      <c r="J17" s="45">
        <v>35020</v>
      </c>
      <c r="K17" s="44">
        <f t="shared" si="2"/>
        <v>35020</v>
      </c>
      <c r="L17" s="52">
        <v>32995</v>
      </c>
      <c r="M17" s="51">
        <v>1.2826</v>
      </c>
      <c r="N17" s="51">
        <v>1.1851</v>
      </c>
      <c r="O17" s="50">
        <v>106.17</v>
      </c>
      <c r="P17" s="43">
        <v>25725.09</v>
      </c>
      <c r="Q17" s="43">
        <v>25872.82</v>
      </c>
      <c r="R17" s="49">
        <f t="shared" si="3"/>
        <v>27841.532360138383</v>
      </c>
      <c r="S17" s="48">
        <v>1.2831999999999999</v>
      </c>
    </row>
    <row r="18" spans="2:19">
      <c r="B18" s="47">
        <v>44088</v>
      </c>
      <c r="C18" s="46">
        <v>33000</v>
      </c>
      <c r="D18" s="45">
        <v>33000</v>
      </c>
      <c r="E18" s="44">
        <f t="shared" si="0"/>
        <v>33000</v>
      </c>
      <c r="F18" s="46">
        <v>33210</v>
      </c>
      <c r="G18" s="45">
        <v>33210</v>
      </c>
      <c r="H18" s="44">
        <f t="shared" si="1"/>
        <v>33210</v>
      </c>
      <c r="I18" s="46">
        <v>35020</v>
      </c>
      <c r="J18" s="45">
        <v>35020</v>
      </c>
      <c r="K18" s="44">
        <f t="shared" si="2"/>
        <v>35020</v>
      </c>
      <c r="L18" s="52">
        <v>33000</v>
      </c>
      <c r="M18" s="51">
        <v>1.2876000000000001</v>
      </c>
      <c r="N18" s="51">
        <v>1.1867000000000001</v>
      </c>
      <c r="O18" s="50">
        <v>106.01</v>
      </c>
      <c r="P18" s="43">
        <v>25629.08</v>
      </c>
      <c r="Q18" s="43">
        <v>25780.16</v>
      </c>
      <c r="R18" s="49">
        <f t="shared" si="3"/>
        <v>27808.207634617003</v>
      </c>
      <c r="S18" s="48">
        <v>1.2882</v>
      </c>
    </row>
    <row r="19" spans="2:19">
      <c r="B19" s="47">
        <v>44089</v>
      </c>
      <c r="C19" s="46">
        <v>33000</v>
      </c>
      <c r="D19" s="45">
        <v>33000</v>
      </c>
      <c r="E19" s="44">
        <f t="shared" si="0"/>
        <v>33000</v>
      </c>
      <c r="F19" s="46">
        <v>33215</v>
      </c>
      <c r="G19" s="45">
        <v>33215</v>
      </c>
      <c r="H19" s="44">
        <f t="shared" si="1"/>
        <v>33215</v>
      </c>
      <c r="I19" s="46">
        <v>35020</v>
      </c>
      <c r="J19" s="45">
        <v>35020</v>
      </c>
      <c r="K19" s="44">
        <f t="shared" si="2"/>
        <v>35020</v>
      </c>
      <c r="L19" s="52">
        <v>33000</v>
      </c>
      <c r="M19" s="51">
        <v>1.2911999999999999</v>
      </c>
      <c r="N19" s="51">
        <v>1.1892</v>
      </c>
      <c r="O19" s="50">
        <v>105.54</v>
      </c>
      <c r="P19" s="43">
        <v>25557.62</v>
      </c>
      <c r="Q19" s="43">
        <v>25712.18</v>
      </c>
      <c r="R19" s="49">
        <f t="shared" si="3"/>
        <v>27749.747729566094</v>
      </c>
      <c r="S19" s="48">
        <v>1.2918000000000001</v>
      </c>
    </row>
    <row r="20" spans="2:19">
      <c r="B20" s="47">
        <v>44090</v>
      </c>
      <c r="C20" s="46">
        <v>34000</v>
      </c>
      <c r="D20" s="45">
        <v>34000</v>
      </c>
      <c r="E20" s="44">
        <f t="shared" si="0"/>
        <v>34000</v>
      </c>
      <c r="F20" s="46">
        <v>34215</v>
      </c>
      <c r="G20" s="45">
        <v>34215</v>
      </c>
      <c r="H20" s="44">
        <f t="shared" si="1"/>
        <v>34215</v>
      </c>
      <c r="I20" s="46">
        <v>36015</v>
      </c>
      <c r="J20" s="45">
        <v>36015</v>
      </c>
      <c r="K20" s="44">
        <f t="shared" si="2"/>
        <v>36015</v>
      </c>
      <c r="L20" s="52">
        <v>34000</v>
      </c>
      <c r="M20" s="51">
        <v>1.298</v>
      </c>
      <c r="N20" s="51">
        <v>1.1868000000000001</v>
      </c>
      <c r="O20" s="50">
        <v>105.09</v>
      </c>
      <c r="P20" s="43">
        <v>26194.14</v>
      </c>
      <c r="Q20" s="43">
        <v>26347.61</v>
      </c>
      <c r="R20" s="49">
        <f t="shared" si="3"/>
        <v>28648.466464442197</v>
      </c>
      <c r="S20" s="48">
        <v>1.2986</v>
      </c>
    </row>
    <row r="21" spans="2:19">
      <c r="B21" s="47">
        <v>44091</v>
      </c>
      <c r="C21" s="46">
        <v>33985</v>
      </c>
      <c r="D21" s="45">
        <v>33985</v>
      </c>
      <c r="E21" s="44">
        <f t="shared" si="0"/>
        <v>33985</v>
      </c>
      <c r="F21" s="46">
        <v>34200</v>
      </c>
      <c r="G21" s="45">
        <v>34200</v>
      </c>
      <c r="H21" s="44">
        <f t="shared" si="1"/>
        <v>34200</v>
      </c>
      <c r="I21" s="46">
        <v>35995</v>
      </c>
      <c r="J21" s="45">
        <v>35995</v>
      </c>
      <c r="K21" s="44">
        <f t="shared" si="2"/>
        <v>35995</v>
      </c>
      <c r="L21" s="52">
        <v>33985</v>
      </c>
      <c r="M21" s="51">
        <v>1.2904</v>
      </c>
      <c r="N21" s="51">
        <v>1.1806000000000001</v>
      </c>
      <c r="O21" s="50">
        <v>104.54</v>
      </c>
      <c r="P21" s="43">
        <v>26336.79</v>
      </c>
      <c r="Q21" s="43">
        <v>26491.09</v>
      </c>
      <c r="R21" s="49">
        <f t="shared" si="3"/>
        <v>28786.210401490764</v>
      </c>
      <c r="S21" s="48">
        <v>1.2909999999999999</v>
      </c>
    </row>
    <row r="22" spans="2:19">
      <c r="B22" s="47">
        <v>44092</v>
      </c>
      <c r="C22" s="46">
        <v>33980</v>
      </c>
      <c r="D22" s="45">
        <v>33980</v>
      </c>
      <c r="E22" s="44">
        <f t="shared" si="0"/>
        <v>33980</v>
      </c>
      <c r="F22" s="46">
        <v>34200</v>
      </c>
      <c r="G22" s="45">
        <v>34200</v>
      </c>
      <c r="H22" s="44">
        <f t="shared" si="1"/>
        <v>34200</v>
      </c>
      <c r="I22" s="46">
        <v>35990</v>
      </c>
      <c r="J22" s="45">
        <v>35990</v>
      </c>
      <c r="K22" s="44">
        <f t="shared" si="2"/>
        <v>35990</v>
      </c>
      <c r="L22" s="52">
        <v>33980</v>
      </c>
      <c r="M22" s="51">
        <v>1.2970999999999999</v>
      </c>
      <c r="N22" s="51">
        <v>1.1841999999999999</v>
      </c>
      <c r="O22" s="50">
        <v>104.38</v>
      </c>
      <c r="P22" s="43">
        <v>26196.9</v>
      </c>
      <c r="Q22" s="43">
        <v>26354.32</v>
      </c>
      <c r="R22" s="49">
        <f t="shared" si="3"/>
        <v>28694.47728424253</v>
      </c>
      <c r="S22" s="48">
        <v>1.2977000000000001</v>
      </c>
    </row>
    <row r="23" spans="2:19">
      <c r="B23" s="47">
        <v>44095</v>
      </c>
      <c r="C23" s="46">
        <v>33970</v>
      </c>
      <c r="D23" s="45">
        <v>33970</v>
      </c>
      <c r="E23" s="44">
        <f t="shared" si="0"/>
        <v>33970</v>
      </c>
      <c r="F23" s="46">
        <v>34200</v>
      </c>
      <c r="G23" s="45">
        <v>34200</v>
      </c>
      <c r="H23" s="44">
        <f t="shared" si="1"/>
        <v>34200</v>
      </c>
      <c r="I23" s="46">
        <v>35980</v>
      </c>
      <c r="J23" s="45">
        <v>35980</v>
      </c>
      <c r="K23" s="44">
        <f t="shared" si="2"/>
        <v>35980</v>
      </c>
      <c r="L23" s="52">
        <v>33970</v>
      </c>
      <c r="M23" s="51">
        <v>1.2867999999999999</v>
      </c>
      <c r="N23" s="51">
        <v>1.1796</v>
      </c>
      <c r="O23" s="50">
        <v>104.1</v>
      </c>
      <c r="P23" s="43">
        <v>26398.82</v>
      </c>
      <c r="Q23" s="43">
        <v>26565.17</v>
      </c>
      <c r="R23" s="49">
        <f t="shared" si="3"/>
        <v>28797.897592404206</v>
      </c>
      <c r="S23" s="48">
        <v>1.2874000000000001</v>
      </c>
    </row>
    <row r="24" spans="2:19">
      <c r="B24" s="47">
        <v>44096</v>
      </c>
      <c r="C24" s="46">
        <v>33965</v>
      </c>
      <c r="D24" s="45">
        <v>33965</v>
      </c>
      <c r="E24" s="44">
        <f t="shared" si="0"/>
        <v>33965</v>
      </c>
      <c r="F24" s="46">
        <v>34200</v>
      </c>
      <c r="G24" s="45">
        <v>34200</v>
      </c>
      <c r="H24" s="44">
        <f t="shared" si="1"/>
        <v>34200</v>
      </c>
      <c r="I24" s="46">
        <v>35975</v>
      </c>
      <c r="J24" s="45">
        <v>35975</v>
      </c>
      <c r="K24" s="44">
        <f t="shared" si="2"/>
        <v>35975</v>
      </c>
      <c r="L24" s="52">
        <v>33965</v>
      </c>
      <c r="M24" s="51">
        <v>1.2808999999999999</v>
      </c>
      <c r="N24" s="51">
        <v>1.1753</v>
      </c>
      <c r="O24" s="50">
        <v>104.52</v>
      </c>
      <c r="P24" s="43">
        <v>26516.51</v>
      </c>
      <c r="Q24" s="43">
        <v>26689.56</v>
      </c>
      <c r="R24" s="49">
        <f t="shared" si="3"/>
        <v>28899.004509486938</v>
      </c>
      <c r="S24" s="48">
        <v>1.2814000000000001</v>
      </c>
    </row>
    <row r="25" spans="2:19">
      <c r="B25" s="47">
        <v>44097</v>
      </c>
      <c r="C25" s="46">
        <v>33965</v>
      </c>
      <c r="D25" s="45">
        <v>33965</v>
      </c>
      <c r="E25" s="44">
        <f t="shared" si="0"/>
        <v>33965</v>
      </c>
      <c r="F25" s="46">
        <v>34200</v>
      </c>
      <c r="G25" s="45">
        <v>34200</v>
      </c>
      <c r="H25" s="44">
        <f t="shared" si="1"/>
        <v>34200</v>
      </c>
      <c r="I25" s="46">
        <v>35970</v>
      </c>
      <c r="J25" s="45">
        <v>35970</v>
      </c>
      <c r="K25" s="44">
        <f t="shared" si="2"/>
        <v>35970</v>
      </c>
      <c r="L25" s="52">
        <v>33965</v>
      </c>
      <c r="M25" s="51">
        <v>1.2725</v>
      </c>
      <c r="N25" s="51">
        <v>1.169</v>
      </c>
      <c r="O25" s="50">
        <v>105.13</v>
      </c>
      <c r="P25" s="43">
        <v>26691.55</v>
      </c>
      <c r="Q25" s="43">
        <v>26863.56</v>
      </c>
      <c r="R25" s="49">
        <f t="shared" si="3"/>
        <v>29054.747647562017</v>
      </c>
      <c r="S25" s="48">
        <v>1.2730999999999999</v>
      </c>
    </row>
    <row r="26" spans="2:19">
      <c r="B26" s="47">
        <v>44098</v>
      </c>
      <c r="C26" s="46">
        <v>33960</v>
      </c>
      <c r="D26" s="45">
        <v>33960</v>
      </c>
      <c r="E26" s="44">
        <f t="shared" si="0"/>
        <v>33960</v>
      </c>
      <c r="F26" s="46">
        <v>34200</v>
      </c>
      <c r="G26" s="45">
        <v>34200</v>
      </c>
      <c r="H26" s="44">
        <f t="shared" si="1"/>
        <v>34200</v>
      </c>
      <c r="I26" s="46">
        <v>35965</v>
      </c>
      <c r="J26" s="45">
        <v>35965</v>
      </c>
      <c r="K26" s="44">
        <f t="shared" si="2"/>
        <v>35965</v>
      </c>
      <c r="L26" s="52">
        <v>33960</v>
      </c>
      <c r="M26" s="51">
        <v>1.2744</v>
      </c>
      <c r="N26" s="51">
        <v>1.1639999999999999</v>
      </c>
      <c r="O26" s="50">
        <v>105.43</v>
      </c>
      <c r="P26" s="43">
        <v>26647.83</v>
      </c>
      <c r="Q26" s="43">
        <v>26825.63</v>
      </c>
      <c r="R26" s="49">
        <f t="shared" si="3"/>
        <v>29175.257731958765</v>
      </c>
      <c r="S26" s="48">
        <v>1.2748999999999999</v>
      </c>
    </row>
    <row r="27" spans="2:19">
      <c r="B27" s="47">
        <v>44099</v>
      </c>
      <c r="C27" s="46">
        <v>33965</v>
      </c>
      <c r="D27" s="45">
        <v>33965</v>
      </c>
      <c r="E27" s="44">
        <f t="shared" si="0"/>
        <v>33965</v>
      </c>
      <c r="F27" s="46">
        <v>34200</v>
      </c>
      <c r="G27" s="45">
        <v>34200</v>
      </c>
      <c r="H27" s="44">
        <f t="shared" si="1"/>
        <v>34200</v>
      </c>
      <c r="I27" s="46">
        <v>35965</v>
      </c>
      <c r="J27" s="45">
        <v>35965</v>
      </c>
      <c r="K27" s="44">
        <f t="shared" si="2"/>
        <v>35965</v>
      </c>
      <c r="L27" s="52">
        <v>33965</v>
      </c>
      <c r="M27" s="51">
        <v>1.2741</v>
      </c>
      <c r="N27" s="51">
        <v>1.1631</v>
      </c>
      <c r="O27" s="50">
        <v>105.49</v>
      </c>
      <c r="P27" s="43">
        <v>26658.03</v>
      </c>
      <c r="Q27" s="43">
        <v>26829.84</v>
      </c>
      <c r="R27" s="49">
        <f t="shared" si="3"/>
        <v>29202.132232826069</v>
      </c>
      <c r="S27" s="48">
        <v>1.2746999999999999</v>
      </c>
    </row>
    <row r="28" spans="2:19">
      <c r="B28" s="47">
        <v>44102</v>
      </c>
      <c r="C28" s="46">
        <v>33945</v>
      </c>
      <c r="D28" s="45">
        <v>33945</v>
      </c>
      <c r="E28" s="44">
        <f t="shared" si="0"/>
        <v>33945</v>
      </c>
      <c r="F28" s="46">
        <v>34200</v>
      </c>
      <c r="G28" s="45">
        <v>34200</v>
      </c>
      <c r="H28" s="44">
        <f t="shared" si="1"/>
        <v>34200</v>
      </c>
      <c r="I28" s="46">
        <v>35945</v>
      </c>
      <c r="J28" s="45">
        <v>35945</v>
      </c>
      <c r="K28" s="44">
        <f t="shared" si="2"/>
        <v>35945</v>
      </c>
      <c r="L28" s="52">
        <v>33945</v>
      </c>
      <c r="M28" s="51">
        <v>1.2907</v>
      </c>
      <c r="N28" s="51">
        <v>1.1675</v>
      </c>
      <c r="O28" s="50">
        <v>105.39</v>
      </c>
      <c r="P28" s="43">
        <v>26299.68</v>
      </c>
      <c r="Q28" s="43">
        <v>26484.94</v>
      </c>
      <c r="R28" s="49">
        <f t="shared" si="3"/>
        <v>29074.946466809422</v>
      </c>
      <c r="S28" s="48">
        <v>1.2912999999999999</v>
      </c>
    </row>
    <row r="29" spans="2:19">
      <c r="B29" s="47">
        <v>44103</v>
      </c>
      <c r="C29" s="46">
        <v>33945</v>
      </c>
      <c r="D29" s="45">
        <v>33945</v>
      </c>
      <c r="E29" s="44">
        <f t="shared" si="0"/>
        <v>33945</v>
      </c>
      <c r="F29" s="46">
        <v>34200</v>
      </c>
      <c r="G29" s="45">
        <v>34200</v>
      </c>
      <c r="H29" s="44">
        <f t="shared" si="1"/>
        <v>34200</v>
      </c>
      <c r="I29" s="46">
        <v>35945</v>
      </c>
      <c r="J29" s="45">
        <v>35945</v>
      </c>
      <c r="K29" s="44">
        <f t="shared" si="2"/>
        <v>35945</v>
      </c>
      <c r="L29" s="52">
        <v>33945</v>
      </c>
      <c r="M29" s="51">
        <v>1.2863</v>
      </c>
      <c r="N29" s="51">
        <v>1.1708000000000001</v>
      </c>
      <c r="O29" s="50">
        <v>105.63</v>
      </c>
      <c r="P29" s="43">
        <v>26389.64</v>
      </c>
      <c r="Q29" s="43">
        <v>26567.23</v>
      </c>
      <c r="R29" s="49">
        <f t="shared" si="3"/>
        <v>28992.996241885889</v>
      </c>
      <c r="S29" s="48">
        <v>1.2873000000000001</v>
      </c>
    </row>
    <row r="30" spans="2:19">
      <c r="B30" s="47">
        <v>44104</v>
      </c>
      <c r="C30" s="46">
        <v>33940</v>
      </c>
      <c r="D30" s="45">
        <v>33940</v>
      </c>
      <c r="E30" s="44">
        <f t="shared" si="0"/>
        <v>33940</v>
      </c>
      <c r="F30" s="46">
        <v>34200</v>
      </c>
      <c r="G30" s="45">
        <v>34200</v>
      </c>
      <c r="H30" s="44">
        <f t="shared" si="1"/>
        <v>34200</v>
      </c>
      <c r="I30" s="46">
        <v>35940</v>
      </c>
      <c r="J30" s="45">
        <v>35940</v>
      </c>
      <c r="K30" s="44">
        <f t="shared" si="2"/>
        <v>35940</v>
      </c>
      <c r="L30" s="52">
        <v>33940</v>
      </c>
      <c r="M30" s="51">
        <v>1.2827</v>
      </c>
      <c r="N30" s="51">
        <v>1.1708000000000001</v>
      </c>
      <c r="O30" s="50">
        <v>105.72</v>
      </c>
      <c r="P30" s="43">
        <v>26459.81</v>
      </c>
      <c r="Q30" s="43">
        <v>26643.81</v>
      </c>
      <c r="R30" s="49">
        <f t="shared" si="3"/>
        <v>28988.725657669969</v>
      </c>
      <c r="S30" s="48">
        <v>1.2836000000000001</v>
      </c>
    </row>
    <row r="31" spans="2:19" s="10" customFormat="1">
      <c r="B31" s="42" t="s">
        <v>11</v>
      </c>
      <c r="C31" s="41">
        <f>ROUND(AVERAGE(C9:C30),2)</f>
        <v>33481.589999999997</v>
      </c>
      <c r="D31" s="40">
        <f>ROUND(AVERAGE(D9:D30),2)</f>
        <v>33481.589999999997</v>
      </c>
      <c r="E31" s="39">
        <f>ROUND(AVERAGE(C31:D31),2)</f>
        <v>33481.589999999997</v>
      </c>
      <c r="F31" s="41">
        <f>ROUND(AVERAGE(F9:F30),2)</f>
        <v>33701.82</v>
      </c>
      <c r="G31" s="40">
        <f>ROUND(AVERAGE(G9:G30),2)</f>
        <v>33701.82</v>
      </c>
      <c r="H31" s="39">
        <f>ROUND(AVERAGE(F31:G31),2)</f>
        <v>33701.82</v>
      </c>
      <c r="I31" s="41">
        <f>ROUND(AVERAGE(I9:I30),2)</f>
        <v>35504.769999999997</v>
      </c>
      <c r="J31" s="40">
        <f>ROUND(AVERAGE(J9:J30),2)</f>
        <v>35504.769999999997</v>
      </c>
      <c r="K31" s="39">
        <f>ROUND(AVERAGE(I31:J31),2)</f>
        <v>35504.769999999997</v>
      </c>
      <c r="L31" s="38">
        <f>ROUND(AVERAGE(L9:L30),2)</f>
        <v>33481.589999999997</v>
      </c>
      <c r="M31" s="37">
        <f>ROUND(AVERAGE(M9:M30),4)</f>
        <v>1.2969999999999999</v>
      </c>
      <c r="N31" s="36">
        <f>ROUND(AVERAGE(N9:N30),4)</f>
        <v>1.1794</v>
      </c>
      <c r="O31" s="175">
        <f>ROUND(AVERAGE(O9:O30),2)</f>
        <v>105.58</v>
      </c>
      <c r="P31" s="35">
        <f>AVERAGE(P9:P30)</f>
        <v>25823.535</v>
      </c>
      <c r="Q31" s="35">
        <f>AVERAGE(Q9:Q30)</f>
        <v>25980.952727272732</v>
      </c>
      <c r="R31" s="35">
        <f>AVERAGE(R9:R30)</f>
        <v>28392.981876874561</v>
      </c>
      <c r="S31" s="34">
        <f>AVERAGE(S9:S30)</f>
        <v>1.2976545454545454</v>
      </c>
    </row>
    <row r="32" spans="2:19" s="5" customFormat="1">
      <c r="B32" s="33" t="s">
        <v>12</v>
      </c>
      <c r="C32" s="32">
        <f t="shared" ref="C32:S32" si="4">MAX(C9:C30)</f>
        <v>34000</v>
      </c>
      <c r="D32" s="31">
        <f t="shared" si="4"/>
        <v>34000</v>
      </c>
      <c r="E32" s="30">
        <f t="shared" si="4"/>
        <v>34000</v>
      </c>
      <c r="F32" s="32">
        <f t="shared" si="4"/>
        <v>34215</v>
      </c>
      <c r="G32" s="31">
        <f t="shared" si="4"/>
        <v>34215</v>
      </c>
      <c r="H32" s="30">
        <f t="shared" si="4"/>
        <v>34215</v>
      </c>
      <c r="I32" s="32">
        <f t="shared" si="4"/>
        <v>36015</v>
      </c>
      <c r="J32" s="31">
        <f t="shared" si="4"/>
        <v>36015</v>
      </c>
      <c r="K32" s="30">
        <f t="shared" si="4"/>
        <v>36015</v>
      </c>
      <c r="L32" s="29">
        <f t="shared" si="4"/>
        <v>34000</v>
      </c>
      <c r="M32" s="28">
        <f t="shared" si="4"/>
        <v>1.3472</v>
      </c>
      <c r="N32" s="27">
        <f t="shared" si="4"/>
        <v>1.1988000000000001</v>
      </c>
      <c r="O32" s="26">
        <f t="shared" si="4"/>
        <v>106.46</v>
      </c>
      <c r="P32" s="25">
        <f t="shared" si="4"/>
        <v>26691.55</v>
      </c>
      <c r="Q32" s="25">
        <f t="shared" si="4"/>
        <v>26863.56</v>
      </c>
      <c r="R32" s="25">
        <f t="shared" si="4"/>
        <v>29202.132232826069</v>
      </c>
      <c r="S32" s="24">
        <f t="shared" si="4"/>
        <v>1.3478000000000001</v>
      </c>
    </row>
    <row r="33" spans="2:19" s="5" customFormat="1" ht="13.5" thickBot="1">
      <c r="B33" s="23" t="s">
        <v>13</v>
      </c>
      <c r="C33" s="22">
        <f t="shared" ref="C33:S33" si="5">MIN(C9:C30)</f>
        <v>32985</v>
      </c>
      <c r="D33" s="21">
        <f t="shared" si="5"/>
        <v>32985</v>
      </c>
      <c r="E33" s="20">
        <f t="shared" si="5"/>
        <v>32985</v>
      </c>
      <c r="F33" s="22">
        <f t="shared" si="5"/>
        <v>33200</v>
      </c>
      <c r="G33" s="21">
        <f t="shared" si="5"/>
        <v>33200</v>
      </c>
      <c r="H33" s="20">
        <f t="shared" si="5"/>
        <v>33200</v>
      </c>
      <c r="I33" s="22">
        <f t="shared" si="5"/>
        <v>35020</v>
      </c>
      <c r="J33" s="21">
        <f t="shared" si="5"/>
        <v>35020</v>
      </c>
      <c r="K33" s="20">
        <f t="shared" si="5"/>
        <v>35020</v>
      </c>
      <c r="L33" s="19">
        <f t="shared" si="5"/>
        <v>32985</v>
      </c>
      <c r="M33" s="18">
        <f t="shared" si="5"/>
        <v>1.2725</v>
      </c>
      <c r="N33" s="17">
        <f t="shared" si="5"/>
        <v>1.1631</v>
      </c>
      <c r="O33" s="16">
        <f t="shared" si="5"/>
        <v>104.1</v>
      </c>
      <c r="P33" s="15">
        <f t="shared" si="5"/>
        <v>24502.67</v>
      </c>
      <c r="Q33" s="15">
        <f t="shared" si="5"/>
        <v>24632.73</v>
      </c>
      <c r="R33" s="15">
        <f t="shared" si="5"/>
        <v>27535.869202535869</v>
      </c>
      <c r="S33" s="14">
        <f t="shared" si="5"/>
        <v>1.2730999999999999</v>
      </c>
    </row>
    <row r="35" spans="2:19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19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Copper</vt:lpstr>
      <vt:lpstr>Aluminium Alloy</vt:lpstr>
      <vt:lpstr>NA Alloy</vt:lpstr>
      <vt:lpstr>Primary Aluminium</vt:lpstr>
      <vt:lpstr>Zinc</vt:lpstr>
      <vt:lpstr>Lead</vt:lpstr>
      <vt:lpstr>Tin</vt:lpstr>
      <vt:lpstr>Nickel</vt:lpstr>
      <vt:lpstr>Cobalt</vt:lpstr>
      <vt:lpstr>ABR</vt:lpstr>
      <vt:lpstr>ABR Avg</vt:lpstr>
      <vt:lpstr>Averages Inc. Euro Eq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LMEprice Averages Export for Global Steel</dc:title>
  <dc:creator>kiran.kaur</dc:creator>
  <cp:lastModifiedBy>김은희</cp:lastModifiedBy>
  <cp:lastPrinted>2011-08-25T10:07:39Z</cp:lastPrinted>
  <dcterms:created xsi:type="dcterms:W3CDTF">2012-05-31T12:49:12Z</dcterms:created>
  <dcterms:modified xsi:type="dcterms:W3CDTF">2020-10-05T00:19:58Z</dcterms:modified>
</cp:coreProperties>
</file>