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70" yWindow="720" windowWidth="25905" windowHeight="11205" tabRatio="993" activeTab="12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Molybdenum" sheetId="11" r:id="rId10"/>
    <sheet name="ABR" sheetId="12" r:id="rId11"/>
    <sheet name="ABR Avg" sheetId="13" r:id="rId12"/>
    <sheet name="Averages Inc. Euro Eq" sheetId="14" r:id="rId13"/>
  </sheets>
  <calcPr calcId="145621"/>
</workbook>
</file>

<file path=xl/calcChain.xml><?xml version="1.0" encoding="utf-8"?>
<calcChain xmlns="http://schemas.openxmlformats.org/spreadsheetml/2006/main">
  <c r="C19" i="13"/>
  <c r="C18"/>
  <c r="C17"/>
  <c r="D11"/>
  <c r="J32" i="12"/>
  <c r="G32"/>
  <c r="D32"/>
  <c r="J31"/>
  <c r="G31"/>
  <c r="D31"/>
  <c r="J30"/>
  <c r="E11" i="13" s="1"/>
  <c r="G30" i="12"/>
  <c r="D30"/>
  <c r="C11" i="13" s="1"/>
  <c r="I29" i="12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S33" i="11"/>
  <c r="R33"/>
  <c r="Q33"/>
  <c r="P33"/>
  <c r="O33"/>
  <c r="N33"/>
  <c r="M33"/>
  <c r="L33"/>
  <c r="J33"/>
  <c r="I33"/>
  <c r="G33"/>
  <c r="F33"/>
  <c r="D33"/>
  <c r="C33"/>
  <c r="S32"/>
  <c r="Q32"/>
  <c r="P32"/>
  <c r="O32"/>
  <c r="N32"/>
  <c r="M32"/>
  <c r="L32"/>
  <c r="K32"/>
  <c r="J32"/>
  <c r="I32"/>
  <c r="G32"/>
  <c r="F32"/>
  <c r="D32"/>
  <c r="C32"/>
  <c r="S31"/>
  <c r="Q31"/>
  <c r="P31"/>
  <c r="O31"/>
  <c r="N31"/>
  <c r="M31"/>
  <c r="L31"/>
  <c r="J31"/>
  <c r="I31"/>
  <c r="K31" s="1"/>
  <c r="H31"/>
  <c r="G31"/>
  <c r="F31"/>
  <c r="D31"/>
  <c r="E31" s="1"/>
  <c r="C3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3" s="1"/>
  <c r="H9"/>
  <c r="H33" s="1"/>
  <c r="E9"/>
  <c r="E33" s="1"/>
  <c r="S33" i="10"/>
  <c r="Q33"/>
  <c r="P33"/>
  <c r="O33"/>
  <c r="N33"/>
  <c r="M33"/>
  <c r="L33"/>
  <c r="J33"/>
  <c r="I33"/>
  <c r="G33"/>
  <c r="F33"/>
  <c r="D33"/>
  <c r="C33"/>
  <c r="S32"/>
  <c r="R32"/>
  <c r="Q32"/>
  <c r="P32"/>
  <c r="O32"/>
  <c r="N32"/>
  <c r="M32"/>
  <c r="L32"/>
  <c r="J32"/>
  <c r="I32"/>
  <c r="G32"/>
  <c r="F32"/>
  <c r="D32"/>
  <c r="C32"/>
  <c r="S31"/>
  <c r="Q31"/>
  <c r="P31"/>
  <c r="O31"/>
  <c r="N31"/>
  <c r="M31"/>
  <c r="L31"/>
  <c r="K31"/>
  <c r="J31"/>
  <c r="I31"/>
  <c r="G31"/>
  <c r="H31" s="1"/>
  <c r="F31"/>
  <c r="D31"/>
  <c r="C31"/>
  <c r="E31" s="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3" s="1"/>
  <c r="H9"/>
  <c r="H33" s="1"/>
  <c r="E9"/>
  <c r="E32" s="1"/>
  <c r="Y33" i="8"/>
  <c r="W33"/>
  <c r="V33"/>
  <c r="U33"/>
  <c r="T33"/>
  <c r="S33"/>
  <c r="R33"/>
  <c r="P33"/>
  <c r="O33"/>
  <c r="M33"/>
  <c r="L33"/>
  <c r="J33"/>
  <c r="I33"/>
  <c r="G33"/>
  <c r="F33"/>
  <c r="D33"/>
  <c r="C33"/>
  <c r="Y32"/>
  <c r="X32"/>
  <c r="W32"/>
  <c r="V32"/>
  <c r="U32"/>
  <c r="T32"/>
  <c r="S32"/>
  <c r="R32"/>
  <c r="P32"/>
  <c r="O32"/>
  <c r="M32"/>
  <c r="L32"/>
  <c r="J32"/>
  <c r="I32"/>
  <c r="H32"/>
  <c r="G32"/>
  <c r="F32"/>
  <c r="D32"/>
  <c r="C32"/>
  <c r="Y31"/>
  <c r="W31"/>
  <c r="V31"/>
  <c r="U31"/>
  <c r="T31"/>
  <c r="S31"/>
  <c r="R31"/>
  <c r="P31"/>
  <c r="O31"/>
  <c r="Q31" s="1"/>
  <c r="M31"/>
  <c r="L31"/>
  <c r="N31" s="1"/>
  <c r="K31"/>
  <c r="J31"/>
  <c r="I31"/>
  <c r="G31"/>
  <c r="H31" s="1"/>
  <c r="F3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3" s="1"/>
  <c r="Q9"/>
  <c r="Q33" s="1"/>
  <c r="N9"/>
  <c r="N32" s="1"/>
  <c r="K9"/>
  <c r="K32" s="1"/>
  <c r="H9"/>
  <c r="H33" s="1"/>
  <c r="E9"/>
  <c r="E33" s="1"/>
  <c r="S33" i="7"/>
  <c r="Q33"/>
  <c r="P33"/>
  <c r="O33"/>
  <c r="N33"/>
  <c r="M33"/>
  <c r="L33"/>
  <c r="J33"/>
  <c r="I33"/>
  <c r="H33"/>
  <c r="G33"/>
  <c r="F33"/>
  <c r="D33"/>
  <c r="C33"/>
  <c r="S32"/>
  <c r="Q32"/>
  <c r="P32"/>
  <c r="O32"/>
  <c r="N32"/>
  <c r="M32"/>
  <c r="L32"/>
  <c r="J32"/>
  <c r="I32"/>
  <c r="G32"/>
  <c r="F32"/>
  <c r="E32"/>
  <c r="D32"/>
  <c r="C32"/>
  <c r="S31"/>
  <c r="Q31"/>
  <c r="P31"/>
  <c r="O31"/>
  <c r="N31"/>
  <c r="M31"/>
  <c r="L31"/>
  <c r="J31"/>
  <c r="I31"/>
  <c r="K31" s="1"/>
  <c r="G31"/>
  <c r="F31"/>
  <c r="H31" s="1"/>
  <c r="D31"/>
  <c r="C31"/>
  <c r="E31" s="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3" s="1"/>
  <c r="K9"/>
  <c r="K33" s="1"/>
  <c r="H9"/>
  <c r="H32" s="1"/>
  <c r="E9"/>
  <c r="E33" s="1"/>
  <c r="Y33" i="6"/>
  <c r="W33"/>
  <c r="V33"/>
  <c r="U33"/>
  <c r="T33"/>
  <c r="S33"/>
  <c r="R33"/>
  <c r="P33"/>
  <c r="O33"/>
  <c r="M33"/>
  <c r="L33"/>
  <c r="J33"/>
  <c r="I33"/>
  <c r="G33"/>
  <c r="F33"/>
  <c r="D33"/>
  <c r="C33"/>
  <c r="Y32"/>
  <c r="X32"/>
  <c r="W32"/>
  <c r="V32"/>
  <c r="U32"/>
  <c r="T32"/>
  <c r="S32"/>
  <c r="R32"/>
  <c r="P32"/>
  <c r="O32"/>
  <c r="M32"/>
  <c r="L32"/>
  <c r="J32"/>
  <c r="I32"/>
  <c r="H32"/>
  <c r="G32"/>
  <c r="F32"/>
  <c r="D32"/>
  <c r="C32"/>
  <c r="Y31"/>
  <c r="W31"/>
  <c r="V31"/>
  <c r="U31"/>
  <c r="T31"/>
  <c r="S31"/>
  <c r="R31"/>
  <c r="P31"/>
  <c r="O31"/>
  <c r="Q31" s="1"/>
  <c r="M31"/>
  <c r="L31"/>
  <c r="N31" s="1"/>
  <c r="K31"/>
  <c r="J31"/>
  <c r="I31"/>
  <c r="G31"/>
  <c r="H31" s="1"/>
  <c r="F3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3" s="1"/>
  <c r="Q9"/>
  <c r="Q33" s="1"/>
  <c r="N9"/>
  <c r="N32" s="1"/>
  <c r="K9"/>
  <c r="K32" s="1"/>
  <c r="H9"/>
  <c r="H33" s="1"/>
  <c r="E9"/>
  <c r="E33" s="1"/>
  <c r="Y33" i="5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Q32"/>
  <c r="P32"/>
  <c r="O32"/>
  <c r="M32"/>
  <c r="L32"/>
  <c r="J32"/>
  <c r="I32"/>
  <c r="G32"/>
  <c r="F32"/>
  <c r="E32"/>
  <c r="D32"/>
  <c r="C32"/>
  <c r="Y31"/>
  <c r="W31"/>
  <c r="V31"/>
  <c r="U31"/>
  <c r="T31"/>
  <c r="S31"/>
  <c r="R31"/>
  <c r="P31"/>
  <c r="Q31" s="1"/>
  <c r="O31"/>
  <c r="M31"/>
  <c r="L31"/>
  <c r="N31" s="1"/>
  <c r="J31"/>
  <c r="I31"/>
  <c r="K31" s="1"/>
  <c r="H31"/>
  <c r="G31"/>
  <c r="F31"/>
  <c r="D31"/>
  <c r="E31" s="1"/>
  <c r="C3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N33" s="1"/>
  <c r="K10"/>
  <c r="H10"/>
  <c r="E10"/>
  <c r="X9"/>
  <c r="X32" s="1"/>
  <c r="Q9"/>
  <c r="Q33" s="1"/>
  <c r="N9"/>
  <c r="N32" s="1"/>
  <c r="K9"/>
  <c r="K32" s="1"/>
  <c r="H9"/>
  <c r="H32" s="1"/>
  <c r="E9"/>
  <c r="E33" s="1"/>
  <c r="Y33" i="4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N32"/>
  <c r="M32"/>
  <c r="L32"/>
  <c r="J32"/>
  <c r="I32"/>
  <c r="G32"/>
  <c r="F32"/>
  <c r="D32"/>
  <c r="C32"/>
  <c r="Y31"/>
  <c r="W31"/>
  <c r="V31"/>
  <c r="U31"/>
  <c r="T31"/>
  <c r="S31"/>
  <c r="R31"/>
  <c r="Q31"/>
  <c r="P31"/>
  <c r="O31"/>
  <c r="M31"/>
  <c r="N31" s="1"/>
  <c r="L31"/>
  <c r="J31"/>
  <c r="I31"/>
  <c r="K31" s="1"/>
  <c r="G31"/>
  <c r="F31"/>
  <c r="H31" s="1"/>
  <c r="E31"/>
  <c r="D31"/>
  <c r="C3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1" s="1"/>
  <c r="Q9"/>
  <c r="Q32" s="1"/>
  <c r="N9"/>
  <c r="N33" s="1"/>
  <c r="K9"/>
  <c r="K33" s="1"/>
  <c r="H9"/>
  <c r="H32" s="1"/>
  <c r="E9"/>
  <c r="E32" s="1"/>
  <c r="S33" i="3"/>
  <c r="R33"/>
  <c r="Q33"/>
  <c r="P33"/>
  <c r="O33"/>
  <c r="N33"/>
  <c r="M33"/>
  <c r="L33"/>
  <c r="J33"/>
  <c r="I33"/>
  <c r="G33"/>
  <c r="F33"/>
  <c r="D33"/>
  <c r="C33"/>
  <c r="S32"/>
  <c r="Q32"/>
  <c r="P32"/>
  <c r="O32"/>
  <c r="N32"/>
  <c r="M32"/>
  <c r="L32"/>
  <c r="K32"/>
  <c r="J32"/>
  <c r="I32"/>
  <c r="G32"/>
  <c r="F32"/>
  <c r="D32"/>
  <c r="C32"/>
  <c r="S31"/>
  <c r="Q31"/>
  <c r="P31"/>
  <c r="O31"/>
  <c r="N31"/>
  <c r="M31"/>
  <c r="L31"/>
  <c r="J31"/>
  <c r="I31"/>
  <c r="K31" s="1"/>
  <c r="H31"/>
  <c r="G31"/>
  <c r="F31"/>
  <c r="D31"/>
  <c r="E31" s="1"/>
  <c r="C3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3" s="1"/>
  <c r="H9"/>
  <c r="H33" s="1"/>
  <c r="E9"/>
  <c r="E33" s="1"/>
  <c r="S33" i="2"/>
  <c r="Q33"/>
  <c r="P33"/>
  <c r="O33"/>
  <c r="N33"/>
  <c r="M33"/>
  <c r="L33"/>
  <c r="J33"/>
  <c r="I33"/>
  <c r="G33"/>
  <c r="F33"/>
  <c r="D33"/>
  <c r="C33"/>
  <c r="S32"/>
  <c r="R32"/>
  <c r="Q32"/>
  <c r="P32"/>
  <c r="O32"/>
  <c r="N32"/>
  <c r="M32"/>
  <c r="L32"/>
  <c r="J32"/>
  <c r="I32"/>
  <c r="G32"/>
  <c r="F32"/>
  <c r="D32"/>
  <c r="C32"/>
  <c r="S31"/>
  <c r="Q31"/>
  <c r="P31"/>
  <c r="O31"/>
  <c r="N31"/>
  <c r="M31"/>
  <c r="L31"/>
  <c r="K31"/>
  <c r="J31"/>
  <c r="I31"/>
  <c r="G31"/>
  <c r="H31" s="1"/>
  <c r="F31"/>
  <c r="D31"/>
  <c r="C31"/>
  <c r="E31" s="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3" s="1"/>
  <c r="H9"/>
  <c r="H33" s="1"/>
  <c r="E9"/>
  <c r="E32" s="1"/>
  <c r="Y33" i="1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Q32"/>
  <c r="P32"/>
  <c r="O32"/>
  <c r="M32"/>
  <c r="L32"/>
  <c r="J32"/>
  <c r="I32"/>
  <c r="G32"/>
  <c r="F32"/>
  <c r="E32"/>
  <c r="D32"/>
  <c r="C32"/>
  <c r="Y31"/>
  <c r="W31"/>
  <c r="V31"/>
  <c r="U31"/>
  <c r="T31"/>
  <c r="S31"/>
  <c r="R31"/>
  <c r="P31"/>
  <c r="Q31" s="1"/>
  <c r="O31"/>
  <c r="M31"/>
  <c r="L31"/>
  <c r="N31" s="1"/>
  <c r="J31"/>
  <c r="I31"/>
  <c r="K31" s="1"/>
  <c r="H31"/>
  <c r="G31"/>
  <c r="F31"/>
  <c r="D31"/>
  <c r="E31" s="1"/>
  <c r="C3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N33" s="1"/>
  <c r="K10"/>
  <c r="H10"/>
  <c r="E10"/>
  <c r="X9"/>
  <c r="X32" s="1"/>
  <c r="Q9"/>
  <c r="Q33" s="1"/>
  <c r="N9"/>
  <c r="N32" s="1"/>
  <c r="K9"/>
  <c r="K32" s="1"/>
  <c r="H9"/>
  <c r="H32" s="1"/>
  <c r="E9"/>
  <c r="E33" s="1"/>
  <c r="X31" l="1"/>
  <c r="E33" i="2"/>
  <c r="X31" i="5"/>
  <c r="R31" i="7"/>
  <c r="E33" i="10"/>
  <c r="K33" i="1"/>
  <c r="K32" i="2"/>
  <c r="R33"/>
  <c r="H32" i="3"/>
  <c r="K32" i="4"/>
  <c r="H33"/>
  <c r="X33"/>
  <c r="K33" i="5"/>
  <c r="X31" i="6"/>
  <c r="E32"/>
  <c r="Q32"/>
  <c r="N33"/>
  <c r="R32" i="7"/>
  <c r="X31" i="8"/>
  <c r="E32"/>
  <c r="Q32"/>
  <c r="N33"/>
  <c r="K32" i="10"/>
  <c r="R33"/>
  <c r="H32" i="11"/>
  <c r="H33" i="1"/>
  <c r="X33"/>
  <c r="H32" i="2"/>
  <c r="R31" i="3"/>
  <c r="E32"/>
  <c r="X32" i="4"/>
  <c r="E33"/>
  <c r="Q33"/>
  <c r="H33" i="5"/>
  <c r="X33"/>
  <c r="K33" i="6"/>
  <c r="K32" i="7"/>
  <c r="K33" i="8"/>
  <c r="H32" i="10"/>
  <c r="R31" i="11"/>
  <c r="E32"/>
</calcChain>
</file>

<file path=xl/sharedStrings.xml><?xml version="1.0" encoding="utf-8"?>
<sst xmlns="http://schemas.openxmlformats.org/spreadsheetml/2006/main" count="458" uniqueCount="99">
  <si>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</si>
  <si>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</si>
  <si>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</si>
  <si>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</si>
  <si>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</si>
  <si>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</si>
  <si>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</si>
  <si>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</si>
  <si>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</si>
  <si>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</si>
  <si>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</si>
  <si>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</si>
  <si>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</si>
  <si>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</si>
  <si>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</si>
  <si>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</si>
  <si>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</si>
  <si>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</si>
  <si>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</si>
  <si>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</si>
  <si>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</si>
  <si>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</si>
  <si>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</si>
  <si>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</si>
  <si>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</si>
  <si>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</si>
  <si>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</si>
  <si>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</si>
  <si>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</si>
  <si>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</si>
  <si>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</si>
  <si>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</si>
  <si>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</si>
  <si>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MOLYBDENUM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</si>
  <si>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</si>
  <si>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</si>
  <si>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</si>
  <si>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</si>
  <si>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</si>
  <si>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</si>
  <si>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</si>
  <si>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</si>
  <si>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</si>
  <si>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</si>
  <si>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</si>
  <si>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</si>
  <si>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</si>
  <si>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</si>
  <si>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</si>
  <si>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</si>
  <si>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</si>
  <si>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</si>
  <si>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</si>
  <si>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</si>
  <si>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</si>
  <si>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</si>
  <si>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</si>
  <si>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</si>
  <si>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</si>
  <si>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</si>
  <si>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</si>
  <si>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</si>
  <si>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</si>
  <si>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</si>
  <si>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</si>
  <si>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</si>
  <si>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</si>
  <si>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</si>
  <si>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</si>
  <si>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</si>
  <si>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</si>
  <si>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</si>
  <si>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</si>
  <si>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</si>
  <si>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</si>
  <si>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</si>
  <si>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</si>
  <si>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</si>
  <si>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</si>
  <si>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</si>
  <si>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</si>
  <si>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</si>
  <si>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</si>
  <si>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</si>
  <si>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</si>
  <si>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</si>
  <si>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</si>
  <si>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</si>
  <si>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</si>
  <si>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</si>
  <si>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</si>
  <si>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</si>
  <si>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</si>
  <si>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</si>
  <si>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</si>
  <si>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OCTOBER 2017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</si>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</sst>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>
  <numFmts count="14">
    <numFmt numFmtId="176" formatCode="&quot;£&quot;#,##0.00;[Red]\-&quot;£&quot;#,##0.00"/>
    <numFmt numFmtId="177" formatCode="\$#,##0.00\ ;\(\$#,##0.00\)"/>
    <numFmt numFmtId="178" formatCode="\$#,##0.00\ "/>
    <numFmt numFmtId="179" formatCode="\$#,###.00"/>
    <numFmt numFmtId="180" formatCode="0.0000"/>
    <numFmt numFmtId="181" formatCode="#,##0.0000"/>
    <numFmt numFmtId="182" formatCode="[$$-409]#,##0.00"/>
    <numFmt numFmtId="183" formatCode="mmm/yyyy"/>
    <numFmt numFmtId="184" formatCode="&quot;$&quot;#,##0.00_);[Red]\(&quot;$&quot;#,##0.00\)"/>
    <numFmt numFmtId="185" formatCode="&quot;$&quot;#,##0.00_);\(&quot;$&quot;#,##0.00\)"/>
    <numFmt numFmtId="186" formatCode="\$#,##0.00"/>
    <numFmt numFmtId="187" formatCode="\£#,##0.00"/>
    <numFmt numFmtId="188" formatCode="mmm\-yyyy"/>
    <numFmt numFmtId="189" formatCode="mmmm\-yyyy"/>
  </numFmts>
  <fonts count="15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7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7" xfId="0" applyNumberFormat="1" applyFont="1" applyFill="1" applyBorder="1" applyAlignment="1" applyProtection="1">
      <alignment horizontal="center"/>
    </xf>
    <xf numFmtId="182" fontId="4" fillId="0" borderId="9" xfId="0" applyNumberFormat="1" applyFont="1" applyFill="1" applyBorder="1" applyAlignment="1" applyProtection="1">
      <alignment horizontal="center"/>
    </xf>
    <xf numFmtId="182" fontId="4" fillId="0" borderId="19" xfId="0" applyNumberFormat="1" applyFont="1" applyBorder="1" applyAlignment="1" applyProtection="1">
      <alignment horizontal="center"/>
    </xf>
    <xf numFmtId="182" fontId="4" fillId="0" borderId="8" xfId="0" applyNumberFormat="1" applyFont="1" applyBorder="1" applyAlignment="1" applyProtection="1">
      <alignment horizontal="center"/>
    </xf>
    <xf numFmtId="182" fontId="4" fillId="0" borderId="6" xfId="0" applyNumberFormat="1" applyFont="1" applyBorder="1" applyAlignment="1" applyProtection="1">
      <alignment horizontal="center"/>
    </xf>
    <xf numFmtId="177" fontId="6" fillId="0" borderId="6" xfId="0" applyNumberFormat="1" applyFont="1" applyBorder="1" applyAlignment="1" applyProtection="1">
      <alignment horizontal="center"/>
    </xf>
    <xf numFmtId="180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80" fontId="4" fillId="0" borderId="18" xfId="0" applyNumberFormat="1" applyFont="1" applyFill="1" applyBorder="1" applyAlignment="1" applyProtection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182" fontId="4" fillId="0" borderId="11" xfId="0" applyNumberFormat="1" applyFont="1" applyFill="1" applyBorder="1" applyAlignment="1" applyProtection="1">
      <alignment horizontal="center"/>
    </xf>
    <xf numFmtId="182" fontId="4" fillId="0" borderId="12" xfId="0" applyNumberFormat="1" applyFont="1" applyBorder="1" applyAlignment="1" applyProtection="1">
      <alignment horizontal="center"/>
    </xf>
    <xf numFmtId="182" fontId="4" fillId="0" borderId="18" xfId="0" applyNumberFormat="1" applyFont="1" applyBorder="1" applyAlignment="1" applyProtection="1">
      <alignment horizontal="center"/>
    </xf>
    <xf numFmtId="182" fontId="4" fillId="0" borderId="17" xfId="0" applyNumberFormat="1" applyFont="1" applyBorder="1" applyAlignment="1" applyProtection="1">
      <alignment horizontal="center"/>
    </xf>
    <xf numFmtId="177" fontId="6" fillId="0" borderId="10" xfId="0" applyNumberFormat="1" applyFont="1" applyBorder="1" applyAlignment="1" applyProtection="1">
      <alignment horizontal="center"/>
    </xf>
    <xf numFmtId="180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80" fontId="4" fillId="0" borderId="15" xfId="0" applyNumberFormat="1" applyFont="1" applyFill="1" applyBorder="1" applyAlignment="1" applyProtection="1">
      <alignment horizontal="center"/>
    </xf>
    <xf numFmtId="180" fontId="4" fillId="0" borderId="21" xfId="0" applyNumberFormat="1" applyFont="1" applyFill="1" applyBorder="1" applyAlignment="1" applyProtection="1">
      <alignment horizontal="center"/>
    </xf>
    <xf numFmtId="182" fontId="4" fillId="0" borderId="16" xfId="0" applyNumberFormat="1" applyFont="1" applyFill="1" applyBorder="1" applyAlignment="1" applyProtection="1">
      <alignment horizontal="center"/>
    </xf>
    <xf numFmtId="182" fontId="4" fillId="0" borderId="14" xfId="0" applyNumberFormat="1" applyFont="1" applyBorder="1" applyAlignment="1" applyProtection="1">
      <alignment horizontal="center"/>
    </xf>
    <xf numFmtId="182" fontId="4" fillId="0" borderId="13" xfId="0" applyNumberFormat="1" applyFont="1" applyBorder="1" applyAlignment="1" applyProtection="1">
      <alignment horizontal="center"/>
    </xf>
    <xf numFmtId="182" fontId="4" fillId="0" borderId="4" xfId="0" applyNumberFormat="1" applyFont="1" applyBorder="1" applyAlignment="1" applyProtection="1">
      <alignment horizontal="center"/>
    </xf>
    <xf numFmtId="177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>
      <alignment horizontal="center"/>
    </xf>
    <xf numFmtId="178" fontId="8" fillId="0" borderId="0" xfId="0" applyNumberFormat="1" applyFont="1" applyBorder="1" applyAlignment="1" applyProtection="1">
      <alignment horizontal="center"/>
      <protection locked="0"/>
    </xf>
    <xf numFmtId="178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81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11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77" fontId="4" fillId="0" borderId="6" xfId="0" applyNumberFormat="1" applyFont="1" applyBorder="1"/>
    <xf numFmtId="177" fontId="4" fillId="0" borderId="4" xfId="0" applyNumberFormat="1" applyFont="1" applyBorder="1"/>
    <xf numFmtId="177" fontId="6" fillId="0" borderId="0" xfId="0" applyNumberFormat="1" applyFont="1" applyBorder="1"/>
    <xf numFmtId="178" fontId="2" fillId="0" borderId="19" xfId="0" applyNumberFormat="1" applyFont="1" applyBorder="1" applyAlignment="1" applyProtection="1">
      <alignment horizontal="right"/>
    </xf>
    <xf numFmtId="177" fontId="1" fillId="0" borderId="24" xfId="0" applyNumberFormat="1" applyFont="1" applyBorder="1" applyAlignment="1" applyProtection="1">
      <alignment horizontal="center"/>
    </xf>
    <xf numFmtId="178" fontId="2" fillId="0" borderId="12" xfId="0" applyNumberFormat="1" applyFont="1" applyBorder="1" applyAlignment="1" applyProtection="1">
      <alignment horizontal="right"/>
    </xf>
    <xf numFmtId="177" fontId="1" fillId="0" borderId="17" xfId="0" applyNumberFormat="1" applyFont="1" applyBorder="1" applyAlignment="1" applyProtection="1">
      <alignment horizontal="center"/>
    </xf>
    <xf numFmtId="178" fontId="2" fillId="0" borderId="14" xfId="0" applyNumberFormat="1" applyFont="1" applyBorder="1" applyAlignment="1" applyProtection="1">
      <alignment horizontal="right"/>
    </xf>
    <xf numFmtId="177" fontId="1" fillId="0" borderId="21" xfId="0" applyNumberFormat="1" applyFont="1" applyBorder="1" applyAlignment="1" applyProtection="1">
      <alignment horizontal="center"/>
    </xf>
    <xf numFmtId="178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77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77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83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78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78" fontId="10" fillId="0" borderId="34" xfId="0" applyNumberFormat="1" applyFont="1" applyBorder="1" applyAlignment="1">
      <alignment horizontal="centerContinuous"/>
    </xf>
    <xf numFmtId="184" fontId="10" fillId="0" borderId="34" xfId="0" applyNumberFormat="1" applyFont="1" applyBorder="1" applyAlignment="1">
      <alignment horizontal="centerContinuous"/>
    </xf>
    <xf numFmtId="185" fontId="10" fillId="0" borderId="34" xfId="0" applyNumberFormat="1" applyFont="1" applyBorder="1" applyAlignment="1">
      <alignment horizontal="centerContinuous"/>
    </xf>
    <xf numFmtId="186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84" fontId="4" fillId="0" borderId="0" xfId="0" applyNumberFormat="1" applyFont="1" applyAlignment="1">
      <alignment horizontal="left"/>
    </xf>
    <xf numFmtId="0" fontId="11" fillId="0" borderId="0" xfId="0" applyFont="1"/>
    <xf numFmtId="18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88" fontId="4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8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78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78" fontId="10" fillId="2" borderId="34" xfId="0" applyNumberFormat="1" applyFont="1" applyFill="1" applyBorder="1" applyAlignment="1">
      <alignment horizontal="centerContinuous"/>
    </xf>
    <xf numFmtId="184" fontId="10" fillId="2" borderId="34" xfId="0" applyNumberFormat="1" applyFont="1" applyFill="1" applyBorder="1" applyAlignment="1">
      <alignment horizontal="centerContinuous"/>
    </xf>
    <xf numFmtId="185" fontId="10" fillId="2" borderId="34" xfId="0" applyNumberFormat="1" applyFont="1" applyFill="1" applyBorder="1" applyAlignment="1">
      <alignment horizontal="centerContinuous"/>
    </xf>
    <xf numFmtId="186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84" fontId="2" fillId="2" borderId="0" xfId="0" applyNumberFormat="1" applyFont="1" applyFill="1" applyBorder="1" applyAlignment="1">
      <alignment horizontal="left"/>
    </xf>
    <xf numFmtId="180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87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88" fontId="4" fillId="2" borderId="0" xfId="0" applyNumberFormat="1" applyFont="1" applyFill="1" applyBorder="1" applyAlignment="1">
      <alignment horizontal="center"/>
    </xf>
    <xf numFmtId="189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89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77" fontId="1" fillId="0" borderId="4" xfId="0" applyNumberFormat="1" applyFont="1" applyBorder="1" applyAlignment="1"/>
    <xf numFmtId="0" fontId="0" fillId="0" borderId="44" xfId="0" applyBorder="1" applyAlignment="1"/>
    <xf numFmtId="2" fontId="4" fillId="3" borderId="41" xfId="0" applyNumberFormat="1" applyFont="1" applyFill="1" applyBorder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 activeCell="K44" sqref="K44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32</v>
      </c>
    </row>
    <row r="6" spans="1:25" ht="13.5" thickBot="1">
      <c r="B6" s="1">
        <v>43010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43010</v>
      </c>
      <c r="C9" s="46">
        <v>6454</v>
      </c>
      <c r="D9" s="45">
        <v>6455</v>
      </c>
      <c r="E9" s="44">
        <f t="shared" ref="E9:E30" si="0">AVERAGE(C9:D9)</f>
        <v>6454.5</v>
      </c>
      <c r="F9" s="46">
        <v>6502</v>
      </c>
      <c r="G9" s="45">
        <v>6504</v>
      </c>
      <c r="H9" s="44">
        <f t="shared" ref="H9:H30" si="1">AVERAGE(F9:G9)</f>
        <v>6503</v>
      </c>
      <c r="I9" s="46">
        <v>6590</v>
      </c>
      <c r="J9" s="45">
        <v>6600</v>
      </c>
      <c r="K9" s="44">
        <f t="shared" ref="K9:K30" si="2">AVERAGE(I9:J9)</f>
        <v>6595</v>
      </c>
      <c r="L9" s="46">
        <v>6625</v>
      </c>
      <c r="M9" s="45">
        <v>6635</v>
      </c>
      <c r="N9" s="44">
        <f t="shared" ref="N9:N30" si="3">AVERAGE(L9:M9)</f>
        <v>6630</v>
      </c>
      <c r="O9" s="46">
        <v>6625</v>
      </c>
      <c r="P9" s="45">
        <v>6635</v>
      </c>
      <c r="Q9" s="44">
        <f t="shared" ref="Q9:Q30" si="4">AVERAGE(O9:P9)</f>
        <v>6630</v>
      </c>
      <c r="R9" s="52">
        <v>6455</v>
      </c>
      <c r="S9" s="51">
        <v>1.3287</v>
      </c>
      <c r="T9" s="53">
        <v>1.1738999999999999</v>
      </c>
      <c r="U9" s="50">
        <v>112.85</v>
      </c>
      <c r="V9" s="43">
        <v>4858.13</v>
      </c>
      <c r="W9" s="43">
        <v>4880.68</v>
      </c>
      <c r="X9" s="49">
        <f t="shared" ref="X9:X30" si="5">R9/T9</f>
        <v>5498.7648010903831</v>
      </c>
      <c r="Y9" s="48">
        <v>1.3326</v>
      </c>
    </row>
    <row r="10" spans="1:25">
      <c r="B10" s="47">
        <v>43011</v>
      </c>
      <c r="C10" s="46">
        <v>6446</v>
      </c>
      <c r="D10" s="45">
        <v>6447</v>
      </c>
      <c r="E10" s="44">
        <f t="shared" si="0"/>
        <v>6446.5</v>
      </c>
      <c r="F10" s="46">
        <v>6503.5</v>
      </c>
      <c r="G10" s="45">
        <v>6504</v>
      </c>
      <c r="H10" s="44">
        <f t="shared" si="1"/>
        <v>6503.75</v>
      </c>
      <c r="I10" s="46">
        <v>6585</v>
      </c>
      <c r="J10" s="45">
        <v>6595</v>
      </c>
      <c r="K10" s="44">
        <f t="shared" si="2"/>
        <v>6590</v>
      </c>
      <c r="L10" s="46">
        <v>6625</v>
      </c>
      <c r="M10" s="45">
        <v>6635</v>
      </c>
      <c r="N10" s="44">
        <f t="shared" si="3"/>
        <v>6630</v>
      </c>
      <c r="O10" s="46">
        <v>6625</v>
      </c>
      <c r="P10" s="45">
        <v>6635</v>
      </c>
      <c r="Q10" s="44">
        <f t="shared" si="4"/>
        <v>6630</v>
      </c>
      <c r="R10" s="52">
        <v>6447</v>
      </c>
      <c r="S10" s="51">
        <v>1.325</v>
      </c>
      <c r="T10" s="51">
        <v>1.175</v>
      </c>
      <c r="U10" s="50">
        <v>113.04</v>
      </c>
      <c r="V10" s="43">
        <v>4865.66</v>
      </c>
      <c r="W10" s="43">
        <v>4894.2700000000004</v>
      </c>
      <c r="X10" s="49">
        <f t="shared" si="5"/>
        <v>5486.8085106382978</v>
      </c>
      <c r="Y10" s="48">
        <v>1.3289</v>
      </c>
    </row>
    <row r="11" spans="1:25">
      <c r="B11" s="47">
        <v>43012</v>
      </c>
      <c r="C11" s="46">
        <v>6451</v>
      </c>
      <c r="D11" s="45">
        <v>6453</v>
      </c>
      <c r="E11" s="44">
        <f t="shared" si="0"/>
        <v>6452</v>
      </c>
      <c r="F11" s="46">
        <v>6500</v>
      </c>
      <c r="G11" s="45">
        <v>6505</v>
      </c>
      <c r="H11" s="44">
        <f t="shared" si="1"/>
        <v>6502.5</v>
      </c>
      <c r="I11" s="46">
        <v>6590</v>
      </c>
      <c r="J11" s="45">
        <v>6600</v>
      </c>
      <c r="K11" s="44">
        <f t="shared" si="2"/>
        <v>6595</v>
      </c>
      <c r="L11" s="46">
        <v>6625</v>
      </c>
      <c r="M11" s="45">
        <v>6635</v>
      </c>
      <c r="N11" s="44">
        <f t="shared" si="3"/>
        <v>6630</v>
      </c>
      <c r="O11" s="46">
        <v>6625</v>
      </c>
      <c r="P11" s="45">
        <v>6635</v>
      </c>
      <c r="Q11" s="44">
        <f t="shared" si="4"/>
        <v>6630</v>
      </c>
      <c r="R11" s="52">
        <v>6453</v>
      </c>
      <c r="S11" s="51">
        <v>1.3270999999999999</v>
      </c>
      <c r="T11" s="51">
        <v>1.1780999999999999</v>
      </c>
      <c r="U11" s="50">
        <v>112.37</v>
      </c>
      <c r="V11" s="43">
        <v>4862.4799999999996</v>
      </c>
      <c r="W11" s="43">
        <v>4887.3</v>
      </c>
      <c r="X11" s="49">
        <f t="shared" si="5"/>
        <v>5477.4637127578308</v>
      </c>
      <c r="Y11" s="48">
        <v>1.331</v>
      </c>
    </row>
    <row r="12" spans="1:25">
      <c r="B12" s="47">
        <v>43013</v>
      </c>
      <c r="C12" s="46">
        <v>6510</v>
      </c>
      <c r="D12" s="45">
        <v>6511</v>
      </c>
      <c r="E12" s="44">
        <f t="shared" si="0"/>
        <v>6510.5</v>
      </c>
      <c r="F12" s="46">
        <v>6553.5</v>
      </c>
      <c r="G12" s="45">
        <v>6554</v>
      </c>
      <c r="H12" s="44">
        <f t="shared" si="1"/>
        <v>6553.75</v>
      </c>
      <c r="I12" s="46">
        <v>6635</v>
      </c>
      <c r="J12" s="45">
        <v>6645</v>
      </c>
      <c r="K12" s="44">
        <f t="shared" si="2"/>
        <v>6640</v>
      </c>
      <c r="L12" s="46">
        <v>6675</v>
      </c>
      <c r="M12" s="45">
        <v>6685</v>
      </c>
      <c r="N12" s="44">
        <f t="shared" si="3"/>
        <v>6680</v>
      </c>
      <c r="O12" s="46">
        <v>6675</v>
      </c>
      <c r="P12" s="45">
        <v>6685</v>
      </c>
      <c r="Q12" s="44">
        <f t="shared" si="4"/>
        <v>6680</v>
      </c>
      <c r="R12" s="52">
        <v>6511</v>
      </c>
      <c r="S12" s="51">
        <v>1.3167</v>
      </c>
      <c r="T12" s="51">
        <v>1.1736</v>
      </c>
      <c r="U12" s="50">
        <v>112.5</v>
      </c>
      <c r="V12" s="43">
        <v>4944.9399999999996</v>
      </c>
      <c r="W12" s="43">
        <v>4962.8999999999996</v>
      </c>
      <c r="X12" s="49">
        <f t="shared" si="5"/>
        <v>5547.886843899114</v>
      </c>
      <c r="Y12" s="48">
        <v>1.3206</v>
      </c>
    </row>
    <row r="13" spans="1:25">
      <c r="B13" s="47">
        <v>43014</v>
      </c>
      <c r="C13" s="46">
        <v>6638</v>
      </c>
      <c r="D13" s="45">
        <v>6639</v>
      </c>
      <c r="E13" s="44">
        <f t="shared" si="0"/>
        <v>6638.5</v>
      </c>
      <c r="F13" s="46">
        <v>6685</v>
      </c>
      <c r="G13" s="45">
        <v>6690</v>
      </c>
      <c r="H13" s="44">
        <f t="shared" si="1"/>
        <v>6687.5</v>
      </c>
      <c r="I13" s="46">
        <v>6770</v>
      </c>
      <c r="J13" s="45">
        <v>6780</v>
      </c>
      <c r="K13" s="44">
        <f t="shared" si="2"/>
        <v>6775</v>
      </c>
      <c r="L13" s="46">
        <v>6800</v>
      </c>
      <c r="M13" s="45">
        <v>6810</v>
      </c>
      <c r="N13" s="44">
        <f t="shared" si="3"/>
        <v>6805</v>
      </c>
      <c r="O13" s="46">
        <v>6800</v>
      </c>
      <c r="P13" s="45">
        <v>6810</v>
      </c>
      <c r="Q13" s="44">
        <f t="shared" si="4"/>
        <v>6805</v>
      </c>
      <c r="R13" s="52">
        <v>6639</v>
      </c>
      <c r="S13" s="51">
        <v>1.3078000000000001</v>
      </c>
      <c r="T13" s="51">
        <v>1.1707000000000001</v>
      </c>
      <c r="U13" s="50">
        <v>112.94</v>
      </c>
      <c r="V13" s="43">
        <v>5076.46</v>
      </c>
      <c r="W13" s="43">
        <v>5100.25</v>
      </c>
      <c r="X13" s="49">
        <f t="shared" si="5"/>
        <v>5670.9660886649008</v>
      </c>
      <c r="Y13" s="48">
        <v>1.3117000000000001</v>
      </c>
    </row>
    <row r="14" spans="1:25">
      <c r="B14" s="47">
        <v>43017</v>
      </c>
      <c r="C14" s="46">
        <v>6606</v>
      </c>
      <c r="D14" s="45">
        <v>6607</v>
      </c>
      <c r="E14" s="44">
        <f t="shared" si="0"/>
        <v>6606.5</v>
      </c>
      <c r="F14" s="46">
        <v>6655</v>
      </c>
      <c r="G14" s="45">
        <v>6660</v>
      </c>
      <c r="H14" s="44">
        <f t="shared" si="1"/>
        <v>6657.5</v>
      </c>
      <c r="I14" s="46">
        <v>6740</v>
      </c>
      <c r="J14" s="45">
        <v>6750</v>
      </c>
      <c r="K14" s="44">
        <f t="shared" si="2"/>
        <v>6745</v>
      </c>
      <c r="L14" s="46">
        <v>6770</v>
      </c>
      <c r="M14" s="45">
        <v>6780</v>
      </c>
      <c r="N14" s="44">
        <f t="shared" si="3"/>
        <v>6775</v>
      </c>
      <c r="O14" s="46">
        <v>6770</v>
      </c>
      <c r="P14" s="45">
        <v>6780</v>
      </c>
      <c r="Q14" s="44">
        <f t="shared" si="4"/>
        <v>6775</v>
      </c>
      <c r="R14" s="52">
        <v>6607</v>
      </c>
      <c r="S14" s="51">
        <v>1.3173999999999999</v>
      </c>
      <c r="T14" s="51">
        <v>1.1748000000000001</v>
      </c>
      <c r="U14" s="50">
        <v>112.67</v>
      </c>
      <c r="V14" s="43">
        <v>5015.18</v>
      </c>
      <c r="W14" s="43">
        <v>5040.49</v>
      </c>
      <c r="X14" s="49">
        <f t="shared" si="5"/>
        <v>5623.9359891045278</v>
      </c>
      <c r="Y14" s="48">
        <v>1.3212999999999999</v>
      </c>
    </row>
    <row r="15" spans="1:25">
      <c r="B15" s="47">
        <v>43018</v>
      </c>
      <c r="C15" s="46">
        <v>6640</v>
      </c>
      <c r="D15" s="45">
        <v>6641</v>
      </c>
      <c r="E15" s="44">
        <f t="shared" si="0"/>
        <v>6640.5</v>
      </c>
      <c r="F15" s="46">
        <v>6693</v>
      </c>
      <c r="G15" s="45">
        <v>6695</v>
      </c>
      <c r="H15" s="44">
        <f t="shared" si="1"/>
        <v>6694</v>
      </c>
      <c r="I15" s="46">
        <v>6770</v>
      </c>
      <c r="J15" s="45">
        <v>6780</v>
      </c>
      <c r="K15" s="44">
        <f t="shared" si="2"/>
        <v>6775</v>
      </c>
      <c r="L15" s="46">
        <v>6800</v>
      </c>
      <c r="M15" s="45">
        <v>6810</v>
      </c>
      <c r="N15" s="44">
        <f t="shared" si="3"/>
        <v>6805</v>
      </c>
      <c r="O15" s="46">
        <v>6805</v>
      </c>
      <c r="P15" s="45">
        <v>6815</v>
      </c>
      <c r="Q15" s="44">
        <f t="shared" si="4"/>
        <v>6810</v>
      </c>
      <c r="R15" s="52">
        <v>6641</v>
      </c>
      <c r="S15" s="51">
        <v>1.3198000000000001</v>
      </c>
      <c r="T15" s="51">
        <v>1.1796</v>
      </c>
      <c r="U15" s="50">
        <v>112.34</v>
      </c>
      <c r="V15" s="43">
        <v>5031.82</v>
      </c>
      <c r="W15" s="43">
        <v>5057.41</v>
      </c>
      <c r="X15" s="49">
        <f t="shared" si="5"/>
        <v>5629.8745337402506</v>
      </c>
      <c r="Y15" s="48">
        <v>1.3238000000000001</v>
      </c>
    </row>
    <row r="16" spans="1:25">
      <c r="B16" s="47">
        <v>43019</v>
      </c>
      <c r="C16" s="46">
        <v>6683</v>
      </c>
      <c r="D16" s="45">
        <v>6685</v>
      </c>
      <c r="E16" s="44">
        <f t="shared" si="0"/>
        <v>6684</v>
      </c>
      <c r="F16" s="46">
        <v>6735</v>
      </c>
      <c r="G16" s="45">
        <v>6740</v>
      </c>
      <c r="H16" s="44">
        <f t="shared" si="1"/>
        <v>6737.5</v>
      </c>
      <c r="I16" s="46">
        <v>6820</v>
      </c>
      <c r="J16" s="45">
        <v>6830</v>
      </c>
      <c r="K16" s="44">
        <f t="shared" si="2"/>
        <v>6825</v>
      </c>
      <c r="L16" s="46">
        <v>6850</v>
      </c>
      <c r="M16" s="45">
        <v>6860</v>
      </c>
      <c r="N16" s="44">
        <f t="shared" si="3"/>
        <v>6855</v>
      </c>
      <c r="O16" s="46">
        <v>6855</v>
      </c>
      <c r="P16" s="45">
        <v>6865</v>
      </c>
      <c r="Q16" s="44">
        <f t="shared" si="4"/>
        <v>6860</v>
      </c>
      <c r="R16" s="52">
        <v>6685</v>
      </c>
      <c r="S16" s="51">
        <v>1.319</v>
      </c>
      <c r="T16" s="51">
        <v>1.1829000000000001</v>
      </c>
      <c r="U16" s="50">
        <v>112.23</v>
      </c>
      <c r="V16" s="43">
        <v>5068.2299999999996</v>
      </c>
      <c r="W16" s="43">
        <v>5094.1000000000004</v>
      </c>
      <c r="X16" s="49">
        <f t="shared" si="5"/>
        <v>5651.3652886972695</v>
      </c>
      <c r="Y16" s="48">
        <v>1.3230999999999999</v>
      </c>
    </row>
    <row r="17" spans="2:25">
      <c r="B17" s="47">
        <v>43020</v>
      </c>
      <c r="C17" s="46">
        <v>6812</v>
      </c>
      <c r="D17" s="45">
        <v>6813</v>
      </c>
      <c r="E17" s="44">
        <f t="shared" si="0"/>
        <v>6812.5</v>
      </c>
      <c r="F17" s="46">
        <v>6851</v>
      </c>
      <c r="G17" s="45">
        <v>6852</v>
      </c>
      <c r="H17" s="44">
        <f t="shared" si="1"/>
        <v>6851.5</v>
      </c>
      <c r="I17" s="46">
        <v>6915</v>
      </c>
      <c r="J17" s="45">
        <v>6925</v>
      </c>
      <c r="K17" s="44">
        <f t="shared" si="2"/>
        <v>6920</v>
      </c>
      <c r="L17" s="46">
        <v>6945</v>
      </c>
      <c r="M17" s="45">
        <v>6955</v>
      </c>
      <c r="N17" s="44">
        <f t="shared" si="3"/>
        <v>6950</v>
      </c>
      <c r="O17" s="46">
        <v>6950</v>
      </c>
      <c r="P17" s="45">
        <v>6960</v>
      </c>
      <c r="Q17" s="44">
        <f t="shared" si="4"/>
        <v>6955</v>
      </c>
      <c r="R17" s="52">
        <v>6813</v>
      </c>
      <c r="S17" s="51">
        <v>1.3139000000000001</v>
      </c>
      <c r="T17" s="51">
        <v>1.1854</v>
      </c>
      <c r="U17" s="50">
        <v>112.31</v>
      </c>
      <c r="V17" s="43">
        <v>5185.33</v>
      </c>
      <c r="W17" s="43">
        <v>5199.58</v>
      </c>
      <c r="X17" s="49">
        <f t="shared" si="5"/>
        <v>5747.4270288510206</v>
      </c>
      <c r="Y17" s="48">
        <v>1.3178000000000001</v>
      </c>
    </row>
    <row r="18" spans="2:25">
      <c r="B18" s="47">
        <v>43021</v>
      </c>
      <c r="C18" s="46">
        <v>6856</v>
      </c>
      <c r="D18" s="45">
        <v>6858</v>
      </c>
      <c r="E18" s="44">
        <f t="shared" si="0"/>
        <v>6857</v>
      </c>
      <c r="F18" s="46">
        <v>6886</v>
      </c>
      <c r="G18" s="45">
        <v>6886.5</v>
      </c>
      <c r="H18" s="44">
        <f t="shared" si="1"/>
        <v>6886.25</v>
      </c>
      <c r="I18" s="46">
        <v>6955</v>
      </c>
      <c r="J18" s="45">
        <v>6965</v>
      </c>
      <c r="K18" s="44">
        <f t="shared" si="2"/>
        <v>6960</v>
      </c>
      <c r="L18" s="46">
        <v>6980</v>
      </c>
      <c r="M18" s="45">
        <v>6990</v>
      </c>
      <c r="N18" s="44">
        <f t="shared" si="3"/>
        <v>6985</v>
      </c>
      <c r="O18" s="46">
        <v>6985</v>
      </c>
      <c r="P18" s="45">
        <v>6995</v>
      </c>
      <c r="Q18" s="44">
        <f t="shared" si="4"/>
        <v>6990</v>
      </c>
      <c r="R18" s="52">
        <v>6858</v>
      </c>
      <c r="S18" s="51">
        <v>1.3275999999999999</v>
      </c>
      <c r="T18" s="51">
        <v>1.1807000000000001</v>
      </c>
      <c r="U18" s="50">
        <v>112.22</v>
      </c>
      <c r="V18" s="43">
        <v>5165.71</v>
      </c>
      <c r="W18" s="43">
        <v>5171.99</v>
      </c>
      <c r="X18" s="49">
        <f t="shared" si="5"/>
        <v>5808.4187346489371</v>
      </c>
      <c r="Y18" s="48">
        <v>1.3314999999999999</v>
      </c>
    </row>
    <row r="19" spans="2:25">
      <c r="B19" s="47">
        <v>43024</v>
      </c>
      <c r="C19" s="46">
        <v>7061</v>
      </c>
      <c r="D19" s="45">
        <v>7063</v>
      </c>
      <c r="E19" s="44">
        <f t="shared" si="0"/>
        <v>7062</v>
      </c>
      <c r="F19" s="46">
        <v>7080</v>
      </c>
      <c r="G19" s="45">
        <v>7082</v>
      </c>
      <c r="H19" s="44">
        <f t="shared" si="1"/>
        <v>7081</v>
      </c>
      <c r="I19" s="46">
        <v>7140</v>
      </c>
      <c r="J19" s="45">
        <v>7150</v>
      </c>
      <c r="K19" s="44">
        <f t="shared" si="2"/>
        <v>7145</v>
      </c>
      <c r="L19" s="46">
        <v>7170</v>
      </c>
      <c r="M19" s="45">
        <v>7180</v>
      </c>
      <c r="N19" s="44">
        <f t="shared" si="3"/>
        <v>7175</v>
      </c>
      <c r="O19" s="46">
        <v>7170</v>
      </c>
      <c r="P19" s="45">
        <v>7180</v>
      </c>
      <c r="Q19" s="44">
        <f t="shared" si="4"/>
        <v>7175</v>
      </c>
      <c r="R19" s="52">
        <v>7063</v>
      </c>
      <c r="S19" s="51">
        <v>1.3297000000000001</v>
      </c>
      <c r="T19" s="51">
        <v>1.1806000000000001</v>
      </c>
      <c r="U19" s="50">
        <v>111.74</v>
      </c>
      <c r="V19" s="43">
        <v>5311.72</v>
      </c>
      <c r="W19" s="43">
        <v>5310.04</v>
      </c>
      <c r="X19" s="49">
        <f t="shared" si="5"/>
        <v>5982.5512451295945</v>
      </c>
      <c r="Y19" s="48">
        <v>1.3337000000000001</v>
      </c>
    </row>
    <row r="20" spans="2:25">
      <c r="B20" s="47">
        <v>43025</v>
      </c>
      <c r="C20" s="46">
        <v>7044</v>
      </c>
      <c r="D20" s="45">
        <v>7046</v>
      </c>
      <c r="E20" s="44">
        <f t="shared" si="0"/>
        <v>7045</v>
      </c>
      <c r="F20" s="46">
        <v>7063</v>
      </c>
      <c r="G20" s="45">
        <v>7065</v>
      </c>
      <c r="H20" s="44">
        <f t="shared" si="1"/>
        <v>7064</v>
      </c>
      <c r="I20" s="46">
        <v>7120</v>
      </c>
      <c r="J20" s="45">
        <v>7130</v>
      </c>
      <c r="K20" s="44">
        <f t="shared" si="2"/>
        <v>7125</v>
      </c>
      <c r="L20" s="46">
        <v>7150</v>
      </c>
      <c r="M20" s="45">
        <v>7160</v>
      </c>
      <c r="N20" s="44">
        <f t="shared" si="3"/>
        <v>7155</v>
      </c>
      <c r="O20" s="46">
        <v>7150</v>
      </c>
      <c r="P20" s="45">
        <v>7160</v>
      </c>
      <c r="Q20" s="44">
        <f t="shared" si="4"/>
        <v>7155</v>
      </c>
      <c r="R20" s="52">
        <v>7046</v>
      </c>
      <c r="S20" s="51">
        <v>1.3187</v>
      </c>
      <c r="T20" s="51">
        <v>1.1762999999999999</v>
      </c>
      <c r="U20" s="50">
        <v>112.18</v>
      </c>
      <c r="V20" s="43">
        <v>5343.14</v>
      </c>
      <c r="W20" s="43">
        <v>5341.75</v>
      </c>
      <c r="X20" s="49">
        <f t="shared" si="5"/>
        <v>5989.9685454390892</v>
      </c>
      <c r="Y20" s="48">
        <v>1.3226</v>
      </c>
    </row>
    <row r="21" spans="2:25">
      <c r="B21" s="47">
        <v>43026</v>
      </c>
      <c r="C21" s="46">
        <v>6971</v>
      </c>
      <c r="D21" s="45">
        <v>6971.5</v>
      </c>
      <c r="E21" s="44">
        <f t="shared" si="0"/>
        <v>6971.25</v>
      </c>
      <c r="F21" s="46">
        <v>7011</v>
      </c>
      <c r="G21" s="45">
        <v>7012</v>
      </c>
      <c r="H21" s="44">
        <f t="shared" si="1"/>
        <v>7011.5</v>
      </c>
      <c r="I21" s="46">
        <v>7075</v>
      </c>
      <c r="J21" s="45">
        <v>7085</v>
      </c>
      <c r="K21" s="44">
        <f t="shared" si="2"/>
        <v>7080</v>
      </c>
      <c r="L21" s="46">
        <v>7100</v>
      </c>
      <c r="M21" s="45">
        <v>7110</v>
      </c>
      <c r="N21" s="44">
        <f t="shared" si="3"/>
        <v>7105</v>
      </c>
      <c r="O21" s="46">
        <v>7105</v>
      </c>
      <c r="P21" s="45">
        <v>7115</v>
      </c>
      <c r="Q21" s="44">
        <f t="shared" si="4"/>
        <v>7110</v>
      </c>
      <c r="R21" s="52">
        <v>6971.5</v>
      </c>
      <c r="S21" s="51">
        <v>1.3169</v>
      </c>
      <c r="T21" s="51">
        <v>1.1746000000000001</v>
      </c>
      <c r="U21" s="50">
        <v>112.83</v>
      </c>
      <c r="V21" s="43">
        <v>5293.87</v>
      </c>
      <c r="W21" s="43">
        <v>5308.5</v>
      </c>
      <c r="X21" s="49">
        <f t="shared" si="5"/>
        <v>5935.2119870594242</v>
      </c>
      <c r="Y21" s="48">
        <v>1.3209</v>
      </c>
    </row>
    <row r="22" spans="2:25">
      <c r="B22" s="47">
        <v>43027</v>
      </c>
      <c r="C22" s="46">
        <v>6919</v>
      </c>
      <c r="D22" s="45">
        <v>6920</v>
      </c>
      <c r="E22" s="44">
        <f t="shared" si="0"/>
        <v>6919.5</v>
      </c>
      <c r="F22" s="46">
        <v>6960</v>
      </c>
      <c r="G22" s="45">
        <v>6965</v>
      </c>
      <c r="H22" s="44">
        <f t="shared" si="1"/>
        <v>6962.5</v>
      </c>
      <c r="I22" s="46">
        <v>7025</v>
      </c>
      <c r="J22" s="45">
        <v>7035</v>
      </c>
      <c r="K22" s="44">
        <f t="shared" si="2"/>
        <v>7030</v>
      </c>
      <c r="L22" s="46">
        <v>7050</v>
      </c>
      <c r="M22" s="45">
        <v>7060</v>
      </c>
      <c r="N22" s="44">
        <f t="shared" si="3"/>
        <v>7055</v>
      </c>
      <c r="O22" s="46">
        <v>7055</v>
      </c>
      <c r="P22" s="45">
        <v>7065</v>
      </c>
      <c r="Q22" s="44">
        <f t="shared" si="4"/>
        <v>7060</v>
      </c>
      <c r="R22" s="52">
        <v>6920</v>
      </c>
      <c r="S22" s="51">
        <v>1.3179000000000001</v>
      </c>
      <c r="T22" s="51">
        <v>1.1835</v>
      </c>
      <c r="U22" s="50">
        <v>112.5</v>
      </c>
      <c r="V22" s="43">
        <v>5250.78</v>
      </c>
      <c r="W22" s="43">
        <v>5269.33</v>
      </c>
      <c r="X22" s="49">
        <f t="shared" si="5"/>
        <v>5847.063793831855</v>
      </c>
      <c r="Y22" s="48">
        <v>1.3218000000000001</v>
      </c>
    </row>
    <row r="23" spans="2:25">
      <c r="B23" s="47">
        <v>43028</v>
      </c>
      <c r="C23" s="46">
        <v>7008</v>
      </c>
      <c r="D23" s="45">
        <v>7008.5</v>
      </c>
      <c r="E23" s="44">
        <f t="shared" si="0"/>
        <v>7008.25</v>
      </c>
      <c r="F23" s="46">
        <v>7030</v>
      </c>
      <c r="G23" s="45">
        <v>7035</v>
      </c>
      <c r="H23" s="44">
        <f t="shared" si="1"/>
        <v>7032.5</v>
      </c>
      <c r="I23" s="46">
        <v>7085</v>
      </c>
      <c r="J23" s="45">
        <v>7095</v>
      </c>
      <c r="K23" s="44">
        <f t="shared" si="2"/>
        <v>7090</v>
      </c>
      <c r="L23" s="46">
        <v>7105</v>
      </c>
      <c r="M23" s="45">
        <v>7115</v>
      </c>
      <c r="N23" s="44">
        <f t="shared" si="3"/>
        <v>7110</v>
      </c>
      <c r="O23" s="46">
        <v>7105</v>
      </c>
      <c r="P23" s="45">
        <v>7115</v>
      </c>
      <c r="Q23" s="44">
        <f t="shared" si="4"/>
        <v>7110</v>
      </c>
      <c r="R23" s="52">
        <v>7008.5</v>
      </c>
      <c r="S23" s="51">
        <v>1.3184</v>
      </c>
      <c r="T23" s="51">
        <v>1.1816</v>
      </c>
      <c r="U23" s="50">
        <v>113.18</v>
      </c>
      <c r="V23" s="43">
        <v>5315.91</v>
      </c>
      <c r="W23" s="43">
        <v>5320.28</v>
      </c>
      <c r="X23" s="49">
        <f t="shared" si="5"/>
        <v>5931.3642518618826</v>
      </c>
      <c r="Y23" s="48">
        <v>1.3223</v>
      </c>
    </row>
    <row r="24" spans="2:25">
      <c r="B24" s="47">
        <v>43031</v>
      </c>
      <c r="C24" s="46">
        <v>6958</v>
      </c>
      <c r="D24" s="45">
        <v>6959</v>
      </c>
      <c r="E24" s="44">
        <f t="shared" si="0"/>
        <v>6958.5</v>
      </c>
      <c r="F24" s="46">
        <v>6989.5</v>
      </c>
      <c r="G24" s="45">
        <v>6990</v>
      </c>
      <c r="H24" s="44">
        <f t="shared" si="1"/>
        <v>6989.75</v>
      </c>
      <c r="I24" s="46">
        <v>7045</v>
      </c>
      <c r="J24" s="45">
        <v>7055</v>
      </c>
      <c r="K24" s="44">
        <f t="shared" si="2"/>
        <v>7050</v>
      </c>
      <c r="L24" s="46">
        <v>7065</v>
      </c>
      <c r="M24" s="45">
        <v>7075</v>
      </c>
      <c r="N24" s="44">
        <f t="shared" si="3"/>
        <v>7070</v>
      </c>
      <c r="O24" s="46">
        <v>7065</v>
      </c>
      <c r="P24" s="45">
        <v>7075</v>
      </c>
      <c r="Q24" s="44">
        <f t="shared" si="4"/>
        <v>7070</v>
      </c>
      <c r="R24" s="52">
        <v>6959</v>
      </c>
      <c r="S24" s="51">
        <v>1.3165</v>
      </c>
      <c r="T24" s="51">
        <v>1.1738999999999999</v>
      </c>
      <c r="U24" s="50">
        <v>113.83</v>
      </c>
      <c r="V24" s="43">
        <v>5285.99</v>
      </c>
      <c r="W24" s="43">
        <v>5293.85</v>
      </c>
      <c r="X24" s="49">
        <f t="shared" si="5"/>
        <v>5928.1029048470909</v>
      </c>
      <c r="Y24" s="48">
        <v>1.3204</v>
      </c>
    </row>
    <row r="25" spans="2:25">
      <c r="B25" s="47">
        <v>43032</v>
      </c>
      <c r="C25" s="46">
        <v>7073</v>
      </c>
      <c r="D25" s="45">
        <v>7073.5</v>
      </c>
      <c r="E25" s="44">
        <f t="shared" si="0"/>
        <v>7073.25</v>
      </c>
      <c r="F25" s="46">
        <v>7095</v>
      </c>
      <c r="G25" s="45">
        <v>7096</v>
      </c>
      <c r="H25" s="44">
        <f t="shared" si="1"/>
        <v>7095.5</v>
      </c>
      <c r="I25" s="46">
        <v>7150</v>
      </c>
      <c r="J25" s="45">
        <v>7160</v>
      </c>
      <c r="K25" s="44">
        <f t="shared" si="2"/>
        <v>7155</v>
      </c>
      <c r="L25" s="46">
        <v>7170</v>
      </c>
      <c r="M25" s="45">
        <v>7180</v>
      </c>
      <c r="N25" s="44">
        <f t="shared" si="3"/>
        <v>7175</v>
      </c>
      <c r="O25" s="46">
        <v>7170</v>
      </c>
      <c r="P25" s="45">
        <v>7180</v>
      </c>
      <c r="Q25" s="44">
        <f t="shared" si="4"/>
        <v>7175</v>
      </c>
      <c r="R25" s="52">
        <v>7073.5</v>
      </c>
      <c r="S25" s="51">
        <v>1.3163</v>
      </c>
      <c r="T25" s="51">
        <v>1.1758</v>
      </c>
      <c r="U25" s="50">
        <v>113.89</v>
      </c>
      <c r="V25" s="43">
        <v>5373.77</v>
      </c>
      <c r="W25" s="43">
        <v>5374.94</v>
      </c>
      <c r="X25" s="49">
        <f t="shared" si="5"/>
        <v>6015.9040653172315</v>
      </c>
      <c r="Y25" s="48">
        <v>1.3202</v>
      </c>
    </row>
    <row r="26" spans="2:25">
      <c r="B26" s="47">
        <v>43033</v>
      </c>
      <c r="C26" s="46">
        <v>6970</v>
      </c>
      <c r="D26" s="45">
        <v>6970.5</v>
      </c>
      <c r="E26" s="44">
        <f t="shared" si="0"/>
        <v>6970.25</v>
      </c>
      <c r="F26" s="46">
        <v>6990</v>
      </c>
      <c r="G26" s="45">
        <v>6991</v>
      </c>
      <c r="H26" s="44">
        <f t="shared" si="1"/>
        <v>6990.5</v>
      </c>
      <c r="I26" s="46">
        <v>7045</v>
      </c>
      <c r="J26" s="45">
        <v>7055</v>
      </c>
      <c r="K26" s="44">
        <f t="shared" si="2"/>
        <v>7050</v>
      </c>
      <c r="L26" s="46">
        <v>7065</v>
      </c>
      <c r="M26" s="45">
        <v>7075</v>
      </c>
      <c r="N26" s="44">
        <f t="shared" si="3"/>
        <v>7070</v>
      </c>
      <c r="O26" s="46">
        <v>7065</v>
      </c>
      <c r="P26" s="45">
        <v>7075</v>
      </c>
      <c r="Q26" s="44">
        <f t="shared" si="4"/>
        <v>7070</v>
      </c>
      <c r="R26" s="52">
        <v>6970.5</v>
      </c>
      <c r="S26" s="51">
        <v>1.3255999999999999</v>
      </c>
      <c r="T26" s="51">
        <v>1.1779999999999999</v>
      </c>
      <c r="U26" s="50">
        <v>114.05</v>
      </c>
      <c r="V26" s="43">
        <v>5258.37</v>
      </c>
      <c r="W26" s="43">
        <v>5257.97</v>
      </c>
      <c r="X26" s="49">
        <f t="shared" si="5"/>
        <v>5917.2325976230904</v>
      </c>
      <c r="Y26" s="48">
        <v>1.3295999999999999</v>
      </c>
    </row>
    <row r="27" spans="2:25">
      <c r="B27" s="47">
        <v>43034</v>
      </c>
      <c r="C27" s="46">
        <v>6964</v>
      </c>
      <c r="D27" s="45">
        <v>6965</v>
      </c>
      <c r="E27" s="44">
        <f t="shared" si="0"/>
        <v>6964.5</v>
      </c>
      <c r="F27" s="46">
        <v>6990</v>
      </c>
      <c r="G27" s="45">
        <v>6990.5</v>
      </c>
      <c r="H27" s="44">
        <f t="shared" si="1"/>
        <v>6990.25</v>
      </c>
      <c r="I27" s="46">
        <v>7040</v>
      </c>
      <c r="J27" s="45">
        <v>7050</v>
      </c>
      <c r="K27" s="44">
        <f t="shared" si="2"/>
        <v>7045</v>
      </c>
      <c r="L27" s="46">
        <v>7060</v>
      </c>
      <c r="M27" s="45">
        <v>7070</v>
      </c>
      <c r="N27" s="44">
        <f t="shared" si="3"/>
        <v>7065</v>
      </c>
      <c r="O27" s="46">
        <v>7060</v>
      </c>
      <c r="P27" s="45">
        <v>7070</v>
      </c>
      <c r="Q27" s="44">
        <f t="shared" si="4"/>
        <v>7065</v>
      </c>
      <c r="R27" s="52">
        <v>6965</v>
      </c>
      <c r="S27" s="51">
        <v>1.3210999999999999</v>
      </c>
      <c r="T27" s="51">
        <v>1.1768000000000001</v>
      </c>
      <c r="U27" s="50">
        <v>113.75</v>
      </c>
      <c r="V27" s="43">
        <v>5272.12</v>
      </c>
      <c r="W27" s="43">
        <v>5275.85</v>
      </c>
      <c r="X27" s="49">
        <f t="shared" si="5"/>
        <v>5918.5927940176744</v>
      </c>
      <c r="Y27" s="48">
        <v>1.325</v>
      </c>
    </row>
    <row r="28" spans="2:25">
      <c r="B28" s="47">
        <v>43035</v>
      </c>
      <c r="C28" s="46">
        <v>6831</v>
      </c>
      <c r="D28" s="45">
        <v>6831.5</v>
      </c>
      <c r="E28" s="44">
        <f t="shared" si="0"/>
        <v>6831.25</v>
      </c>
      <c r="F28" s="46">
        <v>6850.5</v>
      </c>
      <c r="G28" s="45">
        <v>6851</v>
      </c>
      <c r="H28" s="44">
        <f t="shared" si="1"/>
        <v>6850.75</v>
      </c>
      <c r="I28" s="46">
        <v>6905</v>
      </c>
      <c r="J28" s="45">
        <v>6915</v>
      </c>
      <c r="K28" s="44">
        <f t="shared" si="2"/>
        <v>6910</v>
      </c>
      <c r="L28" s="46">
        <v>6920</v>
      </c>
      <c r="M28" s="45">
        <v>6930</v>
      </c>
      <c r="N28" s="44">
        <f t="shared" si="3"/>
        <v>6925</v>
      </c>
      <c r="O28" s="46">
        <v>6925</v>
      </c>
      <c r="P28" s="45">
        <v>6935</v>
      </c>
      <c r="Q28" s="44">
        <f t="shared" si="4"/>
        <v>6930</v>
      </c>
      <c r="R28" s="52">
        <v>6831.5</v>
      </c>
      <c r="S28" s="51">
        <v>1.3097000000000001</v>
      </c>
      <c r="T28" s="51">
        <v>1.1608000000000001</v>
      </c>
      <c r="U28" s="50">
        <v>114.16</v>
      </c>
      <c r="V28" s="43">
        <v>5216.08</v>
      </c>
      <c r="W28" s="43">
        <v>5215.4399999999996</v>
      </c>
      <c r="X28" s="49">
        <f t="shared" si="5"/>
        <v>5885.1654031702274</v>
      </c>
      <c r="Y28" s="48">
        <v>1.3136000000000001</v>
      </c>
    </row>
    <row r="29" spans="2:25">
      <c r="B29" s="47">
        <v>43038</v>
      </c>
      <c r="C29" s="46">
        <v>6822</v>
      </c>
      <c r="D29" s="45">
        <v>6823</v>
      </c>
      <c r="E29" s="44">
        <f t="shared" si="0"/>
        <v>6822.5</v>
      </c>
      <c r="F29" s="46">
        <v>6849</v>
      </c>
      <c r="G29" s="45">
        <v>6850</v>
      </c>
      <c r="H29" s="44">
        <f t="shared" si="1"/>
        <v>6849.5</v>
      </c>
      <c r="I29" s="46">
        <v>6905</v>
      </c>
      <c r="J29" s="45">
        <v>6915</v>
      </c>
      <c r="K29" s="44">
        <f t="shared" si="2"/>
        <v>6910</v>
      </c>
      <c r="L29" s="46">
        <v>6925</v>
      </c>
      <c r="M29" s="45">
        <v>6935</v>
      </c>
      <c r="N29" s="44">
        <f t="shared" si="3"/>
        <v>6930</v>
      </c>
      <c r="O29" s="46">
        <v>6925</v>
      </c>
      <c r="P29" s="45">
        <v>6935</v>
      </c>
      <c r="Q29" s="44">
        <f t="shared" si="4"/>
        <v>6930</v>
      </c>
      <c r="R29" s="52">
        <v>6823</v>
      </c>
      <c r="S29" s="51">
        <v>1.3197000000000001</v>
      </c>
      <c r="T29" s="51">
        <v>1.1615</v>
      </c>
      <c r="U29" s="50">
        <v>113.63</v>
      </c>
      <c r="V29" s="43">
        <v>5170.1099999999997</v>
      </c>
      <c r="W29" s="43">
        <v>5175.28</v>
      </c>
      <c r="X29" s="49">
        <f t="shared" si="5"/>
        <v>5874.3004735256136</v>
      </c>
      <c r="Y29" s="48">
        <v>1.3236000000000001</v>
      </c>
    </row>
    <row r="30" spans="2:25">
      <c r="B30" s="47">
        <v>43039</v>
      </c>
      <c r="C30" s="46">
        <v>6801.5</v>
      </c>
      <c r="D30" s="45">
        <v>6802</v>
      </c>
      <c r="E30" s="44">
        <f t="shared" si="0"/>
        <v>6801.75</v>
      </c>
      <c r="F30" s="46">
        <v>6830</v>
      </c>
      <c r="G30" s="45">
        <v>6831</v>
      </c>
      <c r="H30" s="44">
        <f t="shared" si="1"/>
        <v>6830.5</v>
      </c>
      <c r="I30" s="46">
        <v>6885</v>
      </c>
      <c r="J30" s="45">
        <v>6895</v>
      </c>
      <c r="K30" s="44">
        <f t="shared" si="2"/>
        <v>6890</v>
      </c>
      <c r="L30" s="46">
        <v>6900</v>
      </c>
      <c r="M30" s="45">
        <v>6910</v>
      </c>
      <c r="N30" s="44">
        <f t="shared" si="3"/>
        <v>6905</v>
      </c>
      <c r="O30" s="46">
        <v>6905</v>
      </c>
      <c r="P30" s="45">
        <v>6915</v>
      </c>
      <c r="Q30" s="44">
        <f t="shared" si="4"/>
        <v>6910</v>
      </c>
      <c r="R30" s="52">
        <v>6802</v>
      </c>
      <c r="S30" s="51">
        <v>1.3236000000000001</v>
      </c>
      <c r="T30" s="51">
        <v>1.1636</v>
      </c>
      <c r="U30" s="50">
        <v>113.42</v>
      </c>
      <c r="V30" s="43">
        <v>5139.01</v>
      </c>
      <c r="W30" s="43">
        <v>5145.76</v>
      </c>
      <c r="X30" s="49">
        <f t="shared" si="5"/>
        <v>5845.6514266070817</v>
      </c>
      <c r="Y30" s="48">
        <v>1.3274999999999999</v>
      </c>
    </row>
    <row r="31" spans="2:25" s="10" customFormat="1">
      <c r="B31" s="42" t="s">
        <v>11</v>
      </c>
      <c r="C31" s="41">
        <f>ROUND(AVERAGE(C9:C30),2)</f>
        <v>6796.3</v>
      </c>
      <c r="D31" s="40">
        <f>ROUND(AVERAGE(D9:D30),2)</f>
        <v>6797.39</v>
      </c>
      <c r="E31" s="39">
        <f>ROUND(AVERAGE(C31:D31),2)</f>
        <v>6796.85</v>
      </c>
      <c r="F31" s="41">
        <f>ROUND(AVERAGE(F9:F30),2)</f>
        <v>6831.91</v>
      </c>
      <c r="G31" s="40">
        <f>ROUND(AVERAGE(G9:G30),2)</f>
        <v>6834.05</v>
      </c>
      <c r="H31" s="39">
        <f>ROUND(AVERAGE(F31:G31),2)</f>
        <v>6832.98</v>
      </c>
      <c r="I31" s="41">
        <f>ROUND(AVERAGE(I9:I30),2)</f>
        <v>6899.55</v>
      </c>
      <c r="J31" s="40">
        <f>ROUND(AVERAGE(J9:J30),2)</f>
        <v>6909.55</v>
      </c>
      <c r="K31" s="39">
        <f>ROUND(AVERAGE(I31:J31),2)</f>
        <v>6904.55</v>
      </c>
      <c r="L31" s="41">
        <f>ROUND(AVERAGE(L9:L30),2)</f>
        <v>6926.14</v>
      </c>
      <c r="M31" s="40">
        <f>ROUND(AVERAGE(M9:M30),2)</f>
        <v>6936.14</v>
      </c>
      <c r="N31" s="39">
        <f>ROUND(AVERAGE(L31:M31),2)</f>
        <v>6931.14</v>
      </c>
      <c r="O31" s="41">
        <f>ROUND(AVERAGE(O9:O30),2)</f>
        <v>6927.95</v>
      </c>
      <c r="P31" s="40">
        <f>ROUND(AVERAGE(P9:P30),2)</f>
        <v>6937.95</v>
      </c>
      <c r="Q31" s="39">
        <f>ROUND(AVERAGE(O31:P31),2)</f>
        <v>6932.95</v>
      </c>
      <c r="R31" s="38">
        <f>ROUND(AVERAGE(R9:R30),2)</f>
        <v>6797.39</v>
      </c>
      <c r="S31" s="37">
        <f>ROUND(AVERAGE(S9:S30),4)</f>
        <v>1.3199000000000001</v>
      </c>
      <c r="T31" s="36">
        <f>ROUND(AVERAGE(T9:T30),4)</f>
        <v>1.1755</v>
      </c>
      <c r="U31" s="175">
        <f>ROUND(AVERAGE(U9:U30),2)</f>
        <v>112.94</v>
      </c>
      <c r="V31" s="35">
        <f>AVERAGE(V9:V30)</f>
        <v>5150.2186363636365</v>
      </c>
      <c r="W31" s="35">
        <f>AVERAGE(W9:W30)</f>
        <v>5162.6345454545462</v>
      </c>
      <c r="X31" s="35">
        <f>AVERAGE(X9:X30)</f>
        <v>5782.455500932836</v>
      </c>
      <c r="Y31" s="34">
        <f>AVERAGE(Y9:Y30)</f>
        <v>1.3237954545454544</v>
      </c>
    </row>
    <row r="32" spans="2:25" s="5" customFormat="1">
      <c r="B32" s="33" t="s">
        <v>12</v>
      </c>
      <c r="C32" s="32">
        <f t="shared" ref="C32:Y32" si="6">MAX(C9:C30)</f>
        <v>7073</v>
      </c>
      <c r="D32" s="31">
        <f t="shared" si="6"/>
        <v>7073.5</v>
      </c>
      <c r="E32" s="30">
        <f t="shared" si="6"/>
        <v>7073.25</v>
      </c>
      <c r="F32" s="32">
        <f t="shared" si="6"/>
        <v>7095</v>
      </c>
      <c r="G32" s="31">
        <f t="shared" si="6"/>
        <v>7096</v>
      </c>
      <c r="H32" s="30">
        <f t="shared" si="6"/>
        <v>7095.5</v>
      </c>
      <c r="I32" s="32">
        <f t="shared" si="6"/>
        <v>7150</v>
      </c>
      <c r="J32" s="31">
        <f t="shared" si="6"/>
        <v>7160</v>
      </c>
      <c r="K32" s="30">
        <f t="shared" si="6"/>
        <v>7155</v>
      </c>
      <c r="L32" s="32">
        <f t="shared" si="6"/>
        <v>7170</v>
      </c>
      <c r="M32" s="31">
        <f t="shared" si="6"/>
        <v>7180</v>
      </c>
      <c r="N32" s="30">
        <f t="shared" si="6"/>
        <v>7175</v>
      </c>
      <c r="O32" s="32">
        <f t="shared" si="6"/>
        <v>7170</v>
      </c>
      <c r="P32" s="31">
        <f t="shared" si="6"/>
        <v>7180</v>
      </c>
      <c r="Q32" s="30">
        <f t="shared" si="6"/>
        <v>7175</v>
      </c>
      <c r="R32" s="29">
        <f t="shared" si="6"/>
        <v>7073.5</v>
      </c>
      <c r="S32" s="28">
        <f t="shared" si="6"/>
        <v>1.3297000000000001</v>
      </c>
      <c r="T32" s="27">
        <f t="shared" si="6"/>
        <v>1.1854</v>
      </c>
      <c r="U32" s="26">
        <f t="shared" si="6"/>
        <v>114.16</v>
      </c>
      <c r="V32" s="25">
        <f t="shared" si="6"/>
        <v>5373.77</v>
      </c>
      <c r="W32" s="25">
        <f t="shared" si="6"/>
        <v>5374.94</v>
      </c>
      <c r="X32" s="25">
        <f t="shared" si="6"/>
        <v>6015.9040653172315</v>
      </c>
      <c r="Y32" s="24">
        <f t="shared" si="6"/>
        <v>1.3337000000000001</v>
      </c>
    </row>
    <row r="33" spans="2:25" s="5" customFormat="1" ht="13.5" thickBot="1">
      <c r="B33" s="23" t="s">
        <v>13</v>
      </c>
      <c r="C33" s="22">
        <f t="shared" ref="C33:Y33" si="7">MIN(C9:C30)</f>
        <v>6446</v>
      </c>
      <c r="D33" s="21">
        <f t="shared" si="7"/>
        <v>6447</v>
      </c>
      <c r="E33" s="20">
        <f t="shared" si="7"/>
        <v>6446.5</v>
      </c>
      <c r="F33" s="22">
        <f t="shared" si="7"/>
        <v>6500</v>
      </c>
      <c r="G33" s="21">
        <f t="shared" si="7"/>
        <v>6504</v>
      </c>
      <c r="H33" s="20">
        <f t="shared" si="7"/>
        <v>6502.5</v>
      </c>
      <c r="I33" s="22">
        <f t="shared" si="7"/>
        <v>6585</v>
      </c>
      <c r="J33" s="21">
        <f t="shared" si="7"/>
        <v>6595</v>
      </c>
      <c r="K33" s="20">
        <f t="shared" si="7"/>
        <v>6590</v>
      </c>
      <c r="L33" s="22">
        <f t="shared" si="7"/>
        <v>6625</v>
      </c>
      <c r="M33" s="21">
        <f t="shared" si="7"/>
        <v>6635</v>
      </c>
      <c r="N33" s="20">
        <f t="shared" si="7"/>
        <v>6630</v>
      </c>
      <c r="O33" s="22">
        <f t="shared" si="7"/>
        <v>6625</v>
      </c>
      <c r="P33" s="21">
        <f t="shared" si="7"/>
        <v>6635</v>
      </c>
      <c r="Q33" s="20">
        <f t="shared" si="7"/>
        <v>6630</v>
      </c>
      <c r="R33" s="19">
        <f t="shared" si="7"/>
        <v>6447</v>
      </c>
      <c r="S33" s="18">
        <f t="shared" si="7"/>
        <v>1.3078000000000001</v>
      </c>
      <c r="T33" s="17">
        <f t="shared" si="7"/>
        <v>1.1608000000000001</v>
      </c>
      <c r="U33" s="16">
        <f t="shared" si="7"/>
        <v>111.74</v>
      </c>
      <c r="V33" s="15">
        <f t="shared" si="7"/>
        <v>4858.13</v>
      </c>
      <c r="W33" s="15">
        <f t="shared" si="7"/>
        <v>4880.68</v>
      </c>
      <c r="X33" s="15">
        <f t="shared" si="7"/>
        <v>5477.4637127578308</v>
      </c>
      <c r="Y33" s="14">
        <f t="shared" si="7"/>
        <v>1.3117000000000001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33</v>
      </c>
    </row>
    <row r="6" spans="1:19" ht="13.5" thickBot="1">
      <c r="B6" s="1">
        <v>43010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43010</v>
      </c>
      <c r="C9" s="46">
        <v>15500</v>
      </c>
      <c r="D9" s="45">
        <v>16000</v>
      </c>
      <c r="E9" s="44">
        <f t="shared" ref="E9:E30" si="0">AVERAGE(C9:D9)</f>
        <v>15750</v>
      </c>
      <c r="F9" s="46">
        <v>15500</v>
      </c>
      <c r="G9" s="45">
        <v>16000</v>
      </c>
      <c r="H9" s="44">
        <f t="shared" ref="H9:H30" si="1">AVERAGE(F9:G9)</f>
        <v>15750</v>
      </c>
      <c r="I9" s="46">
        <v>15750</v>
      </c>
      <c r="J9" s="45">
        <v>16750</v>
      </c>
      <c r="K9" s="44">
        <f t="shared" ref="K9:K30" si="2">AVERAGE(I9:J9)</f>
        <v>16250</v>
      </c>
      <c r="L9" s="52">
        <v>16000</v>
      </c>
      <c r="M9" s="51">
        <v>1.3287</v>
      </c>
      <c r="N9" s="53">
        <v>1.1738999999999999</v>
      </c>
      <c r="O9" s="50">
        <v>112.85</v>
      </c>
      <c r="P9" s="43">
        <v>12041.85</v>
      </c>
      <c r="Q9" s="43">
        <v>12006.6</v>
      </c>
      <c r="R9" s="49">
        <f t="shared" ref="R9:R30" si="3">L9/N9</f>
        <v>13629.781071641537</v>
      </c>
      <c r="S9" s="48">
        <v>1.3326</v>
      </c>
    </row>
    <row r="10" spans="1:19">
      <c r="B10" s="47">
        <v>43011</v>
      </c>
      <c r="C10" s="46">
        <v>15500</v>
      </c>
      <c r="D10" s="45">
        <v>16000</v>
      </c>
      <c r="E10" s="44">
        <f t="shared" si="0"/>
        <v>15750</v>
      </c>
      <c r="F10" s="46">
        <v>15500</v>
      </c>
      <c r="G10" s="45">
        <v>16000</v>
      </c>
      <c r="H10" s="44">
        <f t="shared" si="1"/>
        <v>15750</v>
      </c>
      <c r="I10" s="46">
        <v>15750</v>
      </c>
      <c r="J10" s="45">
        <v>16750</v>
      </c>
      <c r="K10" s="44">
        <f t="shared" si="2"/>
        <v>16250</v>
      </c>
      <c r="L10" s="52">
        <v>16000</v>
      </c>
      <c r="M10" s="51">
        <v>1.325</v>
      </c>
      <c r="N10" s="51">
        <v>1.175</v>
      </c>
      <c r="O10" s="50">
        <v>113.04</v>
      </c>
      <c r="P10" s="43">
        <v>12075.47</v>
      </c>
      <c r="Q10" s="43">
        <v>12040.03</v>
      </c>
      <c r="R10" s="49">
        <f t="shared" si="3"/>
        <v>13617.021276595744</v>
      </c>
      <c r="S10" s="48">
        <v>1.3289</v>
      </c>
    </row>
    <row r="11" spans="1:19">
      <c r="B11" s="47">
        <v>43012</v>
      </c>
      <c r="C11" s="46">
        <v>15500</v>
      </c>
      <c r="D11" s="45">
        <v>16000</v>
      </c>
      <c r="E11" s="44">
        <f t="shared" si="0"/>
        <v>15750</v>
      </c>
      <c r="F11" s="46">
        <v>15500</v>
      </c>
      <c r="G11" s="45">
        <v>16000</v>
      </c>
      <c r="H11" s="44">
        <f t="shared" si="1"/>
        <v>15750</v>
      </c>
      <c r="I11" s="46">
        <v>15750</v>
      </c>
      <c r="J11" s="45">
        <v>16750</v>
      </c>
      <c r="K11" s="44">
        <f t="shared" si="2"/>
        <v>16250</v>
      </c>
      <c r="L11" s="52">
        <v>16000</v>
      </c>
      <c r="M11" s="51">
        <v>1.3270999999999999</v>
      </c>
      <c r="N11" s="51">
        <v>1.1780999999999999</v>
      </c>
      <c r="O11" s="50">
        <v>112.37</v>
      </c>
      <c r="P11" s="43">
        <v>12056.36</v>
      </c>
      <c r="Q11" s="43">
        <v>12021.04</v>
      </c>
      <c r="R11" s="49">
        <f t="shared" si="3"/>
        <v>13581.190051778289</v>
      </c>
      <c r="S11" s="48">
        <v>1.331</v>
      </c>
    </row>
    <row r="12" spans="1:19">
      <c r="B12" s="47">
        <v>43013</v>
      </c>
      <c r="C12" s="46">
        <v>15500</v>
      </c>
      <c r="D12" s="45">
        <v>16000</v>
      </c>
      <c r="E12" s="44">
        <f t="shared" si="0"/>
        <v>15750</v>
      </c>
      <c r="F12" s="46">
        <v>15500</v>
      </c>
      <c r="G12" s="45">
        <v>16000</v>
      </c>
      <c r="H12" s="44">
        <f t="shared" si="1"/>
        <v>15750</v>
      </c>
      <c r="I12" s="46">
        <v>15750</v>
      </c>
      <c r="J12" s="45">
        <v>16750</v>
      </c>
      <c r="K12" s="44">
        <f t="shared" si="2"/>
        <v>16250</v>
      </c>
      <c r="L12" s="52">
        <v>16000</v>
      </c>
      <c r="M12" s="51">
        <v>1.3167</v>
      </c>
      <c r="N12" s="51">
        <v>1.1736</v>
      </c>
      <c r="O12" s="50">
        <v>112.5</v>
      </c>
      <c r="P12" s="43">
        <v>12151.59</v>
      </c>
      <c r="Q12" s="43">
        <v>12115.7</v>
      </c>
      <c r="R12" s="49">
        <f t="shared" si="3"/>
        <v>13633.265167007499</v>
      </c>
      <c r="S12" s="48">
        <v>1.3206</v>
      </c>
    </row>
    <row r="13" spans="1:19">
      <c r="B13" s="47">
        <v>43014</v>
      </c>
      <c r="C13" s="46">
        <v>15500</v>
      </c>
      <c r="D13" s="45">
        <v>16000</v>
      </c>
      <c r="E13" s="44">
        <f t="shared" si="0"/>
        <v>15750</v>
      </c>
      <c r="F13" s="46">
        <v>15500</v>
      </c>
      <c r="G13" s="45">
        <v>16000</v>
      </c>
      <c r="H13" s="44">
        <f t="shared" si="1"/>
        <v>15750</v>
      </c>
      <c r="I13" s="46">
        <v>15750</v>
      </c>
      <c r="J13" s="45">
        <v>16750</v>
      </c>
      <c r="K13" s="44">
        <f t="shared" si="2"/>
        <v>16250</v>
      </c>
      <c r="L13" s="52">
        <v>16000</v>
      </c>
      <c r="M13" s="51">
        <v>1.3078000000000001</v>
      </c>
      <c r="N13" s="51">
        <v>1.1707000000000001</v>
      </c>
      <c r="O13" s="50">
        <v>112.94</v>
      </c>
      <c r="P13" s="43">
        <v>12234.29</v>
      </c>
      <c r="Q13" s="43">
        <v>12197.91</v>
      </c>
      <c r="R13" s="49">
        <f t="shared" si="3"/>
        <v>13667.036815580421</v>
      </c>
      <c r="S13" s="48">
        <v>1.3117000000000001</v>
      </c>
    </row>
    <row r="14" spans="1:19">
      <c r="B14" s="47">
        <v>43017</v>
      </c>
      <c r="C14" s="46">
        <v>15500</v>
      </c>
      <c r="D14" s="45">
        <v>16000</v>
      </c>
      <c r="E14" s="44">
        <f t="shared" si="0"/>
        <v>15750</v>
      </c>
      <c r="F14" s="46">
        <v>15500</v>
      </c>
      <c r="G14" s="45">
        <v>16000</v>
      </c>
      <c r="H14" s="44">
        <f t="shared" si="1"/>
        <v>15750</v>
      </c>
      <c r="I14" s="46">
        <v>15740</v>
      </c>
      <c r="J14" s="45">
        <v>16740</v>
      </c>
      <c r="K14" s="44">
        <f t="shared" si="2"/>
        <v>16240</v>
      </c>
      <c r="L14" s="52">
        <v>16000</v>
      </c>
      <c r="M14" s="51">
        <v>1.3173999999999999</v>
      </c>
      <c r="N14" s="51">
        <v>1.1748000000000001</v>
      </c>
      <c r="O14" s="50">
        <v>112.67</v>
      </c>
      <c r="P14" s="43">
        <v>12145.13</v>
      </c>
      <c r="Q14" s="43">
        <v>12109.29</v>
      </c>
      <c r="R14" s="49">
        <f t="shared" si="3"/>
        <v>13619.33946203609</v>
      </c>
      <c r="S14" s="48">
        <v>1.3212999999999999</v>
      </c>
    </row>
    <row r="15" spans="1:19">
      <c r="B15" s="47">
        <v>43018</v>
      </c>
      <c r="C15" s="46">
        <v>15500</v>
      </c>
      <c r="D15" s="45">
        <v>16000</v>
      </c>
      <c r="E15" s="44">
        <f t="shared" si="0"/>
        <v>15750</v>
      </c>
      <c r="F15" s="46">
        <v>15500</v>
      </c>
      <c r="G15" s="45">
        <v>16000</v>
      </c>
      <c r="H15" s="44">
        <f t="shared" si="1"/>
        <v>15750</v>
      </c>
      <c r="I15" s="46">
        <v>15740</v>
      </c>
      <c r="J15" s="45">
        <v>16740</v>
      </c>
      <c r="K15" s="44">
        <f t="shared" si="2"/>
        <v>16240</v>
      </c>
      <c r="L15" s="52">
        <v>16000</v>
      </c>
      <c r="M15" s="51">
        <v>1.3198000000000001</v>
      </c>
      <c r="N15" s="51">
        <v>1.1796</v>
      </c>
      <c r="O15" s="50">
        <v>112.34</v>
      </c>
      <c r="P15" s="43">
        <v>12123.05</v>
      </c>
      <c r="Q15" s="43">
        <v>12086.42</v>
      </c>
      <c r="R15" s="49">
        <f t="shared" si="3"/>
        <v>13563.91997287216</v>
      </c>
      <c r="S15" s="48">
        <v>1.3238000000000001</v>
      </c>
    </row>
    <row r="16" spans="1:19">
      <c r="B16" s="47">
        <v>43019</v>
      </c>
      <c r="C16" s="46">
        <v>15500</v>
      </c>
      <c r="D16" s="45">
        <v>16000</v>
      </c>
      <c r="E16" s="44">
        <f t="shared" si="0"/>
        <v>15750</v>
      </c>
      <c r="F16" s="46">
        <v>15500</v>
      </c>
      <c r="G16" s="45">
        <v>16000</v>
      </c>
      <c r="H16" s="44">
        <f t="shared" si="1"/>
        <v>15750</v>
      </c>
      <c r="I16" s="46">
        <v>15740</v>
      </c>
      <c r="J16" s="45">
        <v>16740</v>
      </c>
      <c r="K16" s="44">
        <f t="shared" si="2"/>
        <v>16240</v>
      </c>
      <c r="L16" s="52">
        <v>16000</v>
      </c>
      <c r="M16" s="51">
        <v>1.319</v>
      </c>
      <c r="N16" s="51">
        <v>1.1829000000000001</v>
      </c>
      <c r="O16" s="50">
        <v>112.23</v>
      </c>
      <c r="P16" s="43">
        <v>12130.4</v>
      </c>
      <c r="Q16" s="43">
        <v>12092.81</v>
      </c>
      <c r="R16" s="49">
        <f t="shared" si="3"/>
        <v>13526.079972947839</v>
      </c>
      <c r="S16" s="48">
        <v>1.3230999999999999</v>
      </c>
    </row>
    <row r="17" spans="2:19">
      <c r="B17" s="47">
        <v>43020</v>
      </c>
      <c r="C17" s="46">
        <v>15500</v>
      </c>
      <c r="D17" s="45">
        <v>16000</v>
      </c>
      <c r="E17" s="44">
        <f t="shared" si="0"/>
        <v>15750</v>
      </c>
      <c r="F17" s="46">
        <v>15500</v>
      </c>
      <c r="G17" s="45">
        <v>16000</v>
      </c>
      <c r="H17" s="44">
        <f t="shared" si="1"/>
        <v>15750</v>
      </c>
      <c r="I17" s="46">
        <v>15740</v>
      </c>
      <c r="J17" s="45">
        <v>16740</v>
      </c>
      <c r="K17" s="44">
        <f t="shared" si="2"/>
        <v>16240</v>
      </c>
      <c r="L17" s="52">
        <v>16000</v>
      </c>
      <c r="M17" s="51">
        <v>1.3139000000000001</v>
      </c>
      <c r="N17" s="51">
        <v>1.1854</v>
      </c>
      <c r="O17" s="50">
        <v>112.31</v>
      </c>
      <c r="P17" s="43">
        <v>12177.49</v>
      </c>
      <c r="Q17" s="43">
        <v>12141.45</v>
      </c>
      <c r="R17" s="49">
        <f t="shared" si="3"/>
        <v>13497.553568415724</v>
      </c>
      <c r="S17" s="48">
        <v>1.3178000000000001</v>
      </c>
    </row>
    <row r="18" spans="2:19">
      <c r="B18" s="47">
        <v>43021</v>
      </c>
      <c r="C18" s="46">
        <v>15500</v>
      </c>
      <c r="D18" s="45">
        <v>16000</v>
      </c>
      <c r="E18" s="44">
        <f t="shared" si="0"/>
        <v>15750</v>
      </c>
      <c r="F18" s="46">
        <v>15500</v>
      </c>
      <c r="G18" s="45">
        <v>16000</v>
      </c>
      <c r="H18" s="44">
        <f t="shared" si="1"/>
        <v>15750</v>
      </c>
      <c r="I18" s="46">
        <v>15740</v>
      </c>
      <c r="J18" s="45">
        <v>16740</v>
      </c>
      <c r="K18" s="44">
        <f t="shared" si="2"/>
        <v>16240</v>
      </c>
      <c r="L18" s="52">
        <v>16000</v>
      </c>
      <c r="M18" s="51">
        <v>1.3275999999999999</v>
      </c>
      <c r="N18" s="51">
        <v>1.1807000000000001</v>
      </c>
      <c r="O18" s="50">
        <v>112.22</v>
      </c>
      <c r="P18" s="43">
        <v>12051.82</v>
      </c>
      <c r="Q18" s="43">
        <v>12016.52</v>
      </c>
      <c r="R18" s="49">
        <f t="shared" si="3"/>
        <v>13551.283137122045</v>
      </c>
      <c r="S18" s="48">
        <v>1.3314999999999999</v>
      </c>
    </row>
    <row r="19" spans="2:19">
      <c r="B19" s="47">
        <v>43024</v>
      </c>
      <c r="C19" s="46">
        <v>15500</v>
      </c>
      <c r="D19" s="45">
        <v>16000</v>
      </c>
      <c r="E19" s="44">
        <f t="shared" si="0"/>
        <v>15750</v>
      </c>
      <c r="F19" s="46">
        <v>15500</v>
      </c>
      <c r="G19" s="45">
        <v>16000</v>
      </c>
      <c r="H19" s="44">
        <f t="shared" si="1"/>
        <v>15750</v>
      </c>
      <c r="I19" s="46">
        <v>15730</v>
      </c>
      <c r="J19" s="45">
        <v>16730</v>
      </c>
      <c r="K19" s="44">
        <f t="shared" si="2"/>
        <v>16230</v>
      </c>
      <c r="L19" s="52">
        <v>16000</v>
      </c>
      <c r="M19" s="51">
        <v>1.3297000000000001</v>
      </c>
      <c r="N19" s="51">
        <v>1.1806000000000001</v>
      </c>
      <c r="O19" s="50">
        <v>111.74</v>
      </c>
      <c r="P19" s="43">
        <v>12032.79</v>
      </c>
      <c r="Q19" s="43">
        <v>11996.7</v>
      </c>
      <c r="R19" s="49">
        <f t="shared" si="3"/>
        <v>13552.430967304759</v>
      </c>
      <c r="S19" s="48">
        <v>1.3337000000000001</v>
      </c>
    </row>
    <row r="20" spans="2:19">
      <c r="B20" s="47">
        <v>43025</v>
      </c>
      <c r="C20" s="46">
        <v>15500</v>
      </c>
      <c r="D20" s="45">
        <v>16000</v>
      </c>
      <c r="E20" s="44">
        <f t="shared" si="0"/>
        <v>15750</v>
      </c>
      <c r="F20" s="46">
        <v>15500</v>
      </c>
      <c r="G20" s="45">
        <v>16000</v>
      </c>
      <c r="H20" s="44">
        <f t="shared" si="1"/>
        <v>15750</v>
      </c>
      <c r="I20" s="46">
        <v>15730</v>
      </c>
      <c r="J20" s="45">
        <v>16730</v>
      </c>
      <c r="K20" s="44">
        <f t="shared" si="2"/>
        <v>16230</v>
      </c>
      <c r="L20" s="52">
        <v>16000</v>
      </c>
      <c r="M20" s="51">
        <v>1.3187</v>
      </c>
      <c r="N20" s="51">
        <v>1.1762999999999999</v>
      </c>
      <c r="O20" s="50">
        <v>112.18</v>
      </c>
      <c r="P20" s="43">
        <v>12133.16</v>
      </c>
      <c r="Q20" s="43">
        <v>12097.38</v>
      </c>
      <c r="R20" s="49">
        <f t="shared" si="3"/>
        <v>13601.972285981468</v>
      </c>
      <c r="S20" s="48">
        <v>1.3226</v>
      </c>
    </row>
    <row r="21" spans="2:19">
      <c r="B21" s="47">
        <v>43026</v>
      </c>
      <c r="C21" s="46">
        <v>15500</v>
      </c>
      <c r="D21" s="45">
        <v>16000</v>
      </c>
      <c r="E21" s="44">
        <f t="shared" si="0"/>
        <v>15750</v>
      </c>
      <c r="F21" s="46">
        <v>15500</v>
      </c>
      <c r="G21" s="45">
        <v>16000</v>
      </c>
      <c r="H21" s="44">
        <f t="shared" si="1"/>
        <v>15750</v>
      </c>
      <c r="I21" s="46">
        <v>15730</v>
      </c>
      <c r="J21" s="45">
        <v>16730</v>
      </c>
      <c r="K21" s="44">
        <f t="shared" si="2"/>
        <v>16230</v>
      </c>
      <c r="L21" s="52">
        <v>16000</v>
      </c>
      <c r="M21" s="51">
        <v>1.3169</v>
      </c>
      <c r="N21" s="51">
        <v>1.1746000000000001</v>
      </c>
      <c r="O21" s="50">
        <v>112.83</v>
      </c>
      <c r="P21" s="43">
        <v>12149.75</v>
      </c>
      <c r="Q21" s="43">
        <v>12112.95</v>
      </c>
      <c r="R21" s="49">
        <f t="shared" si="3"/>
        <v>13621.658436914693</v>
      </c>
      <c r="S21" s="48">
        <v>1.3209</v>
      </c>
    </row>
    <row r="22" spans="2:19">
      <c r="B22" s="47">
        <v>43027</v>
      </c>
      <c r="C22" s="46">
        <v>15500</v>
      </c>
      <c r="D22" s="45">
        <v>16000</v>
      </c>
      <c r="E22" s="44">
        <f t="shared" si="0"/>
        <v>15750</v>
      </c>
      <c r="F22" s="46">
        <v>15500</v>
      </c>
      <c r="G22" s="45">
        <v>16000</v>
      </c>
      <c r="H22" s="44">
        <f t="shared" si="1"/>
        <v>15750</v>
      </c>
      <c r="I22" s="46">
        <v>15730</v>
      </c>
      <c r="J22" s="45">
        <v>16730</v>
      </c>
      <c r="K22" s="44">
        <f t="shared" si="2"/>
        <v>16230</v>
      </c>
      <c r="L22" s="52">
        <v>16000</v>
      </c>
      <c r="M22" s="51">
        <v>1.3179000000000001</v>
      </c>
      <c r="N22" s="51">
        <v>1.1835</v>
      </c>
      <c r="O22" s="50">
        <v>112.5</v>
      </c>
      <c r="P22" s="43">
        <v>12140.53</v>
      </c>
      <c r="Q22" s="43">
        <v>12104.71</v>
      </c>
      <c r="R22" s="49">
        <f t="shared" si="3"/>
        <v>13519.222644697929</v>
      </c>
      <c r="S22" s="48">
        <v>1.3218000000000001</v>
      </c>
    </row>
    <row r="23" spans="2:19">
      <c r="B23" s="47">
        <v>43028</v>
      </c>
      <c r="C23" s="46">
        <v>15500</v>
      </c>
      <c r="D23" s="45">
        <v>16000</v>
      </c>
      <c r="E23" s="44">
        <f t="shared" si="0"/>
        <v>15750</v>
      </c>
      <c r="F23" s="46">
        <v>15500</v>
      </c>
      <c r="G23" s="45">
        <v>16000</v>
      </c>
      <c r="H23" s="44">
        <f t="shared" si="1"/>
        <v>15750</v>
      </c>
      <c r="I23" s="46">
        <v>15730</v>
      </c>
      <c r="J23" s="45">
        <v>16730</v>
      </c>
      <c r="K23" s="44">
        <f t="shared" si="2"/>
        <v>16230</v>
      </c>
      <c r="L23" s="52">
        <v>16000</v>
      </c>
      <c r="M23" s="51">
        <v>1.3184</v>
      </c>
      <c r="N23" s="51">
        <v>1.1816</v>
      </c>
      <c r="O23" s="50">
        <v>113.18</v>
      </c>
      <c r="P23" s="43">
        <v>12135.92</v>
      </c>
      <c r="Q23" s="43">
        <v>12100.13</v>
      </c>
      <c r="R23" s="49">
        <f t="shared" si="3"/>
        <v>13540.961408259987</v>
      </c>
      <c r="S23" s="48">
        <v>1.3223</v>
      </c>
    </row>
    <row r="24" spans="2:19">
      <c r="B24" s="47">
        <v>43031</v>
      </c>
      <c r="C24" s="46">
        <v>15500</v>
      </c>
      <c r="D24" s="45">
        <v>16000</v>
      </c>
      <c r="E24" s="44">
        <f t="shared" si="0"/>
        <v>15750</v>
      </c>
      <c r="F24" s="46">
        <v>15500</v>
      </c>
      <c r="G24" s="45">
        <v>16000</v>
      </c>
      <c r="H24" s="44">
        <f t="shared" si="1"/>
        <v>15750</v>
      </c>
      <c r="I24" s="46">
        <v>15725</v>
      </c>
      <c r="J24" s="45">
        <v>16725</v>
      </c>
      <c r="K24" s="44">
        <f t="shared" si="2"/>
        <v>16225</v>
      </c>
      <c r="L24" s="52">
        <v>16000</v>
      </c>
      <c r="M24" s="51">
        <v>1.3165</v>
      </c>
      <c r="N24" s="51">
        <v>1.1738999999999999</v>
      </c>
      <c r="O24" s="50">
        <v>113.83</v>
      </c>
      <c r="P24" s="43">
        <v>12153.44</v>
      </c>
      <c r="Q24" s="43">
        <v>12117.54</v>
      </c>
      <c r="R24" s="49">
        <f t="shared" si="3"/>
        <v>13629.781071641537</v>
      </c>
      <c r="S24" s="48">
        <v>1.3204</v>
      </c>
    </row>
    <row r="25" spans="2:19">
      <c r="B25" s="47">
        <v>43032</v>
      </c>
      <c r="C25" s="46">
        <v>15500</v>
      </c>
      <c r="D25" s="45">
        <v>16000</v>
      </c>
      <c r="E25" s="44">
        <f t="shared" si="0"/>
        <v>15750</v>
      </c>
      <c r="F25" s="46">
        <v>15500</v>
      </c>
      <c r="G25" s="45">
        <v>16000</v>
      </c>
      <c r="H25" s="44">
        <f t="shared" si="1"/>
        <v>15750</v>
      </c>
      <c r="I25" s="46">
        <v>15725</v>
      </c>
      <c r="J25" s="45">
        <v>16725</v>
      </c>
      <c r="K25" s="44">
        <f t="shared" si="2"/>
        <v>16225</v>
      </c>
      <c r="L25" s="52">
        <v>16000</v>
      </c>
      <c r="M25" s="51">
        <v>1.3163</v>
      </c>
      <c r="N25" s="51">
        <v>1.1758</v>
      </c>
      <c r="O25" s="50">
        <v>113.89</v>
      </c>
      <c r="P25" s="43">
        <v>12155.28</v>
      </c>
      <c r="Q25" s="43">
        <v>12119.38</v>
      </c>
      <c r="R25" s="49">
        <f t="shared" si="3"/>
        <v>13607.756421160062</v>
      </c>
      <c r="S25" s="48">
        <v>1.3202</v>
      </c>
    </row>
    <row r="26" spans="2:19">
      <c r="B26" s="47">
        <v>43033</v>
      </c>
      <c r="C26" s="46">
        <v>15500</v>
      </c>
      <c r="D26" s="45">
        <v>16000</v>
      </c>
      <c r="E26" s="44">
        <f t="shared" si="0"/>
        <v>15750</v>
      </c>
      <c r="F26" s="46">
        <v>15500</v>
      </c>
      <c r="G26" s="45">
        <v>16000</v>
      </c>
      <c r="H26" s="44">
        <f t="shared" si="1"/>
        <v>15750</v>
      </c>
      <c r="I26" s="46">
        <v>15720</v>
      </c>
      <c r="J26" s="45">
        <v>16720</v>
      </c>
      <c r="K26" s="44">
        <f t="shared" si="2"/>
        <v>16220</v>
      </c>
      <c r="L26" s="52">
        <v>16000</v>
      </c>
      <c r="M26" s="51">
        <v>1.3255999999999999</v>
      </c>
      <c r="N26" s="51">
        <v>1.1779999999999999</v>
      </c>
      <c r="O26" s="50">
        <v>114.05</v>
      </c>
      <c r="P26" s="43">
        <v>12070.01</v>
      </c>
      <c r="Q26" s="43">
        <v>12033.69</v>
      </c>
      <c r="R26" s="49">
        <f t="shared" si="3"/>
        <v>13582.342954159592</v>
      </c>
      <c r="S26" s="48">
        <v>1.3295999999999999</v>
      </c>
    </row>
    <row r="27" spans="2:19">
      <c r="B27" s="47">
        <v>43034</v>
      </c>
      <c r="C27" s="46">
        <v>15500</v>
      </c>
      <c r="D27" s="45">
        <v>16000</v>
      </c>
      <c r="E27" s="44">
        <f t="shared" si="0"/>
        <v>15750</v>
      </c>
      <c r="F27" s="46">
        <v>15500</v>
      </c>
      <c r="G27" s="45">
        <v>16000</v>
      </c>
      <c r="H27" s="44">
        <f t="shared" si="1"/>
        <v>15750</v>
      </c>
      <c r="I27" s="46">
        <v>15720</v>
      </c>
      <c r="J27" s="45">
        <v>16720</v>
      </c>
      <c r="K27" s="44">
        <f t="shared" si="2"/>
        <v>16220</v>
      </c>
      <c r="L27" s="52">
        <v>16000</v>
      </c>
      <c r="M27" s="51">
        <v>1.3210999999999999</v>
      </c>
      <c r="N27" s="51">
        <v>1.1768000000000001</v>
      </c>
      <c r="O27" s="50">
        <v>113.75</v>
      </c>
      <c r="P27" s="43">
        <v>12111.12</v>
      </c>
      <c r="Q27" s="43">
        <v>12075.47</v>
      </c>
      <c r="R27" s="49">
        <f t="shared" si="3"/>
        <v>13596.193065941536</v>
      </c>
      <c r="S27" s="48">
        <v>1.325</v>
      </c>
    </row>
    <row r="28" spans="2:19">
      <c r="B28" s="47">
        <v>43035</v>
      </c>
      <c r="C28" s="46">
        <v>15500</v>
      </c>
      <c r="D28" s="45">
        <v>16000</v>
      </c>
      <c r="E28" s="44">
        <f t="shared" si="0"/>
        <v>15750</v>
      </c>
      <c r="F28" s="46">
        <v>15500</v>
      </c>
      <c r="G28" s="45">
        <v>16000</v>
      </c>
      <c r="H28" s="44">
        <f t="shared" si="1"/>
        <v>15750</v>
      </c>
      <c r="I28" s="46">
        <v>15720</v>
      </c>
      <c r="J28" s="45">
        <v>16720</v>
      </c>
      <c r="K28" s="44">
        <f t="shared" si="2"/>
        <v>16220</v>
      </c>
      <c r="L28" s="52">
        <v>16000</v>
      </c>
      <c r="M28" s="51">
        <v>1.3097000000000001</v>
      </c>
      <c r="N28" s="51">
        <v>1.1608000000000001</v>
      </c>
      <c r="O28" s="50">
        <v>114.16</v>
      </c>
      <c r="P28" s="43">
        <v>12216.54</v>
      </c>
      <c r="Q28" s="43">
        <v>12180.27</v>
      </c>
      <c r="R28" s="49">
        <f t="shared" si="3"/>
        <v>13783.597518952445</v>
      </c>
      <c r="S28" s="48">
        <v>1.3136000000000001</v>
      </c>
    </row>
    <row r="29" spans="2:19">
      <c r="B29" s="47">
        <v>43038</v>
      </c>
      <c r="C29" s="46">
        <v>15500</v>
      </c>
      <c r="D29" s="45">
        <v>16000</v>
      </c>
      <c r="E29" s="44">
        <f t="shared" si="0"/>
        <v>15750</v>
      </c>
      <c r="F29" s="46">
        <v>15500</v>
      </c>
      <c r="G29" s="45">
        <v>16000</v>
      </c>
      <c r="H29" s="44">
        <f t="shared" si="1"/>
        <v>15750</v>
      </c>
      <c r="I29" s="46">
        <v>15715</v>
      </c>
      <c r="J29" s="45">
        <v>16715</v>
      </c>
      <c r="K29" s="44">
        <f t="shared" si="2"/>
        <v>16215</v>
      </c>
      <c r="L29" s="52">
        <v>16000</v>
      </c>
      <c r="M29" s="51">
        <v>1.3197000000000001</v>
      </c>
      <c r="N29" s="51">
        <v>1.1615</v>
      </c>
      <c r="O29" s="50">
        <v>113.63</v>
      </c>
      <c r="P29" s="43">
        <v>12123.97</v>
      </c>
      <c r="Q29" s="43">
        <v>12088.24</v>
      </c>
      <c r="R29" s="49">
        <f t="shared" si="3"/>
        <v>13775.290572535514</v>
      </c>
      <c r="S29" s="48">
        <v>1.3236000000000001</v>
      </c>
    </row>
    <row r="30" spans="2:19">
      <c r="B30" s="47">
        <v>43039</v>
      </c>
      <c r="C30" s="46">
        <v>15500</v>
      </c>
      <c r="D30" s="45">
        <v>16000</v>
      </c>
      <c r="E30" s="44">
        <f t="shared" si="0"/>
        <v>15750</v>
      </c>
      <c r="F30" s="46">
        <v>15500</v>
      </c>
      <c r="G30" s="45">
        <v>16000</v>
      </c>
      <c r="H30" s="44">
        <f t="shared" si="1"/>
        <v>15750</v>
      </c>
      <c r="I30" s="46">
        <v>15715</v>
      </c>
      <c r="J30" s="45">
        <v>16715</v>
      </c>
      <c r="K30" s="44">
        <f t="shared" si="2"/>
        <v>16215</v>
      </c>
      <c r="L30" s="52">
        <v>16000</v>
      </c>
      <c r="M30" s="51">
        <v>1.3236000000000001</v>
      </c>
      <c r="N30" s="51">
        <v>1.1636</v>
      </c>
      <c r="O30" s="50">
        <v>113.42</v>
      </c>
      <c r="P30" s="43">
        <v>12088.24</v>
      </c>
      <c r="Q30" s="43">
        <v>12052.73</v>
      </c>
      <c r="R30" s="49">
        <f t="shared" si="3"/>
        <v>13750.429700928154</v>
      </c>
      <c r="S30" s="48">
        <v>1.3274999999999999</v>
      </c>
    </row>
    <row r="31" spans="2:19" s="10" customFormat="1">
      <c r="B31" s="42" t="s">
        <v>11</v>
      </c>
      <c r="C31" s="41">
        <f>ROUND(AVERAGE(C9:C30),2)</f>
        <v>15500</v>
      </c>
      <c r="D31" s="40">
        <f>ROUND(AVERAGE(D9:D30),2)</f>
        <v>16000</v>
      </c>
      <c r="E31" s="39">
        <f>ROUND(AVERAGE(C31:D31),2)</f>
        <v>15750</v>
      </c>
      <c r="F31" s="41">
        <f>ROUND(AVERAGE(F9:F30),2)</f>
        <v>15500</v>
      </c>
      <c r="G31" s="40">
        <f>ROUND(AVERAGE(G9:G30),2)</f>
        <v>16000</v>
      </c>
      <c r="H31" s="39">
        <f>ROUND(AVERAGE(F31:G31),2)</f>
        <v>15750</v>
      </c>
      <c r="I31" s="41">
        <f>ROUND(AVERAGE(I9:I30),2)</f>
        <v>15733.64</v>
      </c>
      <c r="J31" s="40">
        <f>ROUND(AVERAGE(J9:J30),2)</f>
        <v>16733.64</v>
      </c>
      <c r="K31" s="39">
        <f>ROUND(AVERAGE(I31:J31),2)</f>
        <v>16233.64</v>
      </c>
      <c r="L31" s="38">
        <f>ROUND(AVERAGE(L9:L30),2)</f>
        <v>16000</v>
      </c>
      <c r="M31" s="37">
        <f>ROUND(AVERAGE(M9:M30),4)</f>
        <v>1.3199000000000001</v>
      </c>
      <c r="N31" s="36">
        <f>ROUND(AVERAGE(N9:N30),4)</f>
        <v>1.1755</v>
      </c>
      <c r="O31" s="175">
        <f>ROUND(AVERAGE(O9:O30),2)</f>
        <v>112.94</v>
      </c>
      <c r="P31" s="35">
        <f>AVERAGE(P9:P30)</f>
        <v>12122.645454545458</v>
      </c>
      <c r="Q31" s="35">
        <f>AVERAGE(Q9:Q30)</f>
        <v>12086.68</v>
      </c>
      <c r="R31" s="35">
        <f>AVERAGE(R9:R30)</f>
        <v>13611.277615657957</v>
      </c>
      <c r="S31" s="34">
        <f>AVERAGE(S9:S30)</f>
        <v>1.3237954545454544</v>
      </c>
    </row>
    <row r="32" spans="2:19" s="5" customFormat="1">
      <c r="B32" s="33" t="s">
        <v>12</v>
      </c>
      <c r="C32" s="32">
        <f t="shared" ref="C32:S32" si="4">MAX(C9:C30)</f>
        <v>15500</v>
      </c>
      <c r="D32" s="31">
        <f t="shared" si="4"/>
        <v>16000</v>
      </c>
      <c r="E32" s="30">
        <f t="shared" si="4"/>
        <v>15750</v>
      </c>
      <c r="F32" s="32">
        <f t="shared" si="4"/>
        <v>15500</v>
      </c>
      <c r="G32" s="31">
        <f t="shared" si="4"/>
        <v>16000</v>
      </c>
      <c r="H32" s="30">
        <f t="shared" si="4"/>
        <v>15750</v>
      </c>
      <c r="I32" s="32">
        <f t="shared" si="4"/>
        <v>15750</v>
      </c>
      <c r="J32" s="31">
        <f t="shared" si="4"/>
        <v>16750</v>
      </c>
      <c r="K32" s="30">
        <f t="shared" si="4"/>
        <v>16250</v>
      </c>
      <c r="L32" s="29">
        <f t="shared" si="4"/>
        <v>16000</v>
      </c>
      <c r="M32" s="28">
        <f t="shared" si="4"/>
        <v>1.3297000000000001</v>
      </c>
      <c r="N32" s="27">
        <f t="shared" si="4"/>
        <v>1.1854</v>
      </c>
      <c r="O32" s="26">
        <f t="shared" si="4"/>
        <v>114.16</v>
      </c>
      <c r="P32" s="25">
        <f t="shared" si="4"/>
        <v>12234.29</v>
      </c>
      <c r="Q32" s="25">
        <f t="shared" si="4"/>
        <v>12197.91</v>
      </c>
      <c r="R32" s="25">
        <f t="shared" si="4"/>
        <v>13783.597518952445</v>
      </c>
      <c r="S32" s="24">
        <f t="shared" si="4"/>
        <v>1.3337000000000001</v>
      </c>
    </row>
    <row r="33" spans="2:19" s="5" customFormat="1" ht="13.5" thickBot="1">
      <c r="B33" s="23" t="s">
        <v>13</v>
      </c>
      <c r="C33" s="22">
        <f t="shared" ref="C33:S33" si="5">MIN(C9:C30)</f>
        <v>15500</v>
      </c>
      <c r="D33" s="21">
        <f t="shared" si="5"/>
        <v>16000</v>
      </c>
      <c r="E33" s="20">
        <f t="shared" si="5"/>
        <v>15750</v>
      </c>
      <c r="F33" s="22">
        <f t="shared" si="5"/>
        <v>15500</v>
      </c>
      <c r="G33" s="21">
        <f t="shared" si="5"/>
        <v>16000</v>
      </c>
      <c r="H33" s="20">
        <f t="shared" si="5"/>
        <v>15750</v>
      </c>
      <c r="I33" s="22">
        <f t="shared" si="5"/>
        <v>15715</v>
      </c>
      <c r="J33" s="21">
        <f t="shared" si="5"/>
        <v>16715</v>
      </c>
      <c r="K33" s="20">
        <f t="shared" si="5"/>
        <v>16215</v>
      </c>
      <c r="L33" s="19">
        <f t="shared" si="5"/>
        <v>16000</v>
      </c>
      <c r="M33" s="18">
        <f t="shared" si="5"/>
        <v>1.3078000000000001</v>
      </c>
      <c r="N33" s="17">
        <f t="shared" si="5"/>
        <v>1.1608000000000001</v>
      </c>
      <c r="O33" s="16">
        <f t="shared" si="5"/>
        <v>111.74</v>
      </c>
      <c r="P33" s="15">
        <f t="shared" si="5"/>
        <v>12032.79</v>
      </c>
      <c r="Q33" s="15">
        <f t="shared" si="5"/>
        <v>11996.7</v>
      </c>
      <c r="R33" s="15">
        <f t="shared" si="5"/>
        <v>13497.553568415724</v>
      </c>
      <c r="S33" s="14">
        <f t="shared" si="5"/>
        <v>1.3117000000000001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5"/>
  <sheetViews>
    <sheetView workbookViewId="0"/>
  </sheetViews>
  <sheetFormatPr defaultRowHeight="12.75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>
      <c r="B2" s="76" t="s">
        <v>40</v>
      </c>
    </row>
    <row r="3" spans="2:10" ht="13.5" thickBot="1"/>
    <row r="4" spans="2:10">
      <c r="C4" s="189" t="s">
        <v>39</v>
      </c>
      <c r="D4" s="190"/>
      <c r="F4" s="189" t="s">
        <v>38</v>
      </c>
      <c r="G4" s="190"/>
      <c r="I4" s="189" t="s">
        <v>37</v>
      </c>
      <c r="J4" s="190"/>
    </row>
    <row r="5" spans="2:10">
      <c r="C5" s="75">
        <v>43039</v>
      </c>
      <c r="D5" s="74"/>
      <c r="F5" s="75">
        <v>43039</v>
      </c>
      <c r="G5" s="74"/>
      <c r="I5" s="75">
        <v>43039</v>
      </c>
      <c r="J5" s="74"/>
    </row>
    <row r="6" spans="2:10">
      <c r="C6" s="73"/>
      <c r="D6" s="72" t="s">
        <v>36</v>
      </c>
      <c r="F6" s="73"/>
      <c r="G6" s="72" t="s">
        <v>36</v>
      </c>
      <c r="I6" s="73"/>
      <c r="J6" s="72" t="s">
        <v>36</v>
      </c>
    </row>
    <row r="7" spans="2:10">
      <c r="C7" s="71"/>
      <c r="D7" s="70"/>
      <c r="F7" s="71"/>
      <c r="G7" s="70"/>
      <c r="I7" s="71"/>
      <c r="J7" s="70"/>
    </row>
    <row r="8" spans="2:10">
      <c r="C8" s="69">
        <v>43010</v>
      </c>
      <c r="D8" s="68">
        <v>6522.42</v>
      </c>
      <c r="F8" s="69">
        <f t="shared" ref="F8:F29" si="0">C8</f>
        <v>43010</v>
      </c>
      <c r="G8" s="68">
        <v>2095.34</v>
      </c>
      <c r="I8" s="69">
        <f t="shared" ref="I8:I29" si="1">C8</f>
        <v>43010</v>
      </c>
      <c r="J8" s="68">
        <v>3161.37</v>
      </c>
    </row>
    <row r="9" spans="2:10">
      <c r="C9" s="69">
        <v>43011</v>
      </c>
      <c r="D9" s="68">
        <v>6462.97</v>
      </c>
      <c r="F9" s="69">
        <f t="shared" si="0"/>
        <v>43011</v>
      </c>
      <c r="G9" s="68">
        <v>2103.16</v>
      </c>
      <c r="I9" s="69">
        <f t="shared" si="1"/>
        <v>43011</v>
      </c>
      <c r="J9" s="68">
        <v>3229.5</v>
      </c>
    </row>
    <row r="10" spans="2:10">
      <c r="C10" s="69">
        <v>43012</v>
      </c>
      <c r="D10" s="68">
        <v>6514</v>
      </c>
      <c r="F10" s="69">
        <f t="shared" si="0"/>
        <v>43012</v>
      </c>
      <c r="G10" s="68">
        <v>2150.8200000000002</v>
      </c>
      <c r="I10" s="69">
        <f t="shared" si="1"/>
        <v>43012</v>
      </c>
      <c r="J10" s="68">
        <v>3284.86</v>
      </c>
    </row>
    <row r="11" spans="2:10">
      <c r="C11" s="69">
        <v>43013</v>
      </c>
      <c r="D11" s="68">
        <v>6547.98</v>
      </c>
      <c r="F11" s="69">
        <f t="shared" si="0"/>
        <v>43013</v>
      </c>
      <c r="G11" s="68">
        <v>2164.5100000000002</v>
      </c>
      <c r="I11" s="69">
        <f t="shared" si="1"/>
        <v>43013</v>
      </c>
      <c r="J11" s="68">
        <v>3284.27</v>
      </c>
    </row>
    <row r="12" spans="2:10">
      <c r="C12" s="69">
        <v>43014</v>
      </c>
      <c r="D12" s="68">
        <v>6711.63</v>
      </c>
      <c r="F12" s="69">
        <f t="shared" si="0"/>
        <v>43014</v>
      </c>
      <c r="G12" s="68">
        <v>2165</v>
      </c>
      <c r="I12" s="69">
        <f t="shared" si="1"/>
        <v>43014</v>
      </c>
      <c r="J12" s="68">
        <v>3293.4</v>
      </c>
    </row>
    <row r="13" spans="2:10">
      <c r="C13" s="69">
        <v>43017</v>
      </c>
      <c r="D13" s="68">
        <v>6673.57</v>
      </c>
      <c r="F13" s="69">
        <f t="shared" si="0"/>
        <v>43017</v>
      </c>
      <c r="G13" s="68">
        <v>2154.1799999999998</v>
      </c>
      <c r="I13" s="69">
        <f t="shared" si="1"/>
        <v>43017</v>
      </c>
      <c r="J13" s="68">
        <v>3264.12</v>
      </c>
    </row>
    <row r="14" spans="2:10">
      <c r="C14" s="69">
        <v>43018</v>
      </c>
      <c r="D14" s="68">
        <v>6686.88</v>
      </c>
      <c r="F14" s="69">
        <f t="shared" si="0"/>
        <v>43018</v>
      </c>
      <c r="G14" s="68">
        <v>2161.87</v>
      </c>
      <c r="I14" s="69">
        <f t="shared" si="1"/>
        <v>43018</v>
      </c>
      <c r="J14" s="68">
        <v>3216.77</v>
      </c>
    </row>
    <row r="15" spans="2:10">
      <c r="C15" s="69">
        <v>43019</v>
      </c>
      <c r="D15" s="68">
        <v>6759.57</v>
      </c>
      <c r="F15" s="69">
        <f t="shared" si="0"/>
        <v>43019</v>
      </c>
      <c r="G15" s="68">
        <v>2159.27</v>
      </c>
      <c r="I15" s="69">
        <f t="shared" si="1"/>
        <v>43019</v>
      </c>
      <c r="J15" s="68">
        <v>3255.46</v>
      </c>
    </row>
    <row r="16" spans="2:10">
      <c r="C16" s="69">
        <v>43020</v>
      </c>
      <c r="D16" s="68">
        <v>6836.31</v>
      </c>
      <c r="F16" s="69">
        <f t="shared" si="0"/>
        <v>43020</v>
      </c>
      <c r="G16" s="68">
        <v>2139.5300000000002</v>
      </c>
      <c r="I16" s="69">
        <f t="shared" si="1"/>
        <v>43020</v>
      </c>
      <c r="J16" s="68">
        <v>3232.8</v>
      </c>
    </row>
    <row r="17" spans="2:10">
      <c r="C17" s="69">
        <v>43021</v>
      </c>
      <c r="D17" s="68">
        <v>6881.82</v>
      </c>
      <c r="F17" s="69">
        <f t="shared" si="0"/>
        <v>43021</v>
      </c>
      <c r="G17" s="68">
        <v>2158.7800000000002</v>
      </c>
      <c r="I17" s="69">
        <f t="shared" si="1"/>
        <v>43021</v>
      </c>
      <c r="J17" s="68">
        <v>3260.3</v>
      </c>
    </row>
    <row r="18" spans="2:10">
      <c r="C18" s="69">
        <v>43024</v>
      </c>
      <c r="D18" s="68">
        <v>7076.69</v>
      </c>
      <c r="F18" s="69">
        <f t="shared" si="0"/>
        <v>43024</v>
      </c>
      <c r="G18" s="68">
        <v>2148.89</v>
      </c>
      <c r="I18" s="69">
        <f t="shared" si="1"/>
        <v>43024</v>
      </c>
      <c r="J18" s="68">
        <v>3273.34</v>
      </c>
    </row>
    <row r="19" spans="2:10">
      <c r="C19" s="69">
        <v>43025</v>
      </c>
      <c r="D19" s="68">
        <v>7081.87</v>
      </c>
      <c r="F19" s="69">
        <f t="shared" si="0"/>
        <v>43025</v>
      </c>
      <c r="G19" s="68">
        <v>2138.86</v>
      </c>
      <c r="I19" s="69">
        <f t="shared" si="1"/>
        <v>43025</v>
      </c>
      <c r="J19" s="68">
        <v>3150.78</v>
      </c>
    </row>
    <row r="20" spans="2:10">
      <c r="C20" s="69">
        <v>43026</v>
      </c>
      <c r="D20" s="68">
        <v>7036.62</v>
      </c>
      <c r="F20" s="69">
        <f t="shared" si="0"/>
        <v>43026</v>
      </c>
      <c r="G20" s="68">
        <v>2127.63</v>
      </c>
      <c r="I20" s="69">
        <f t="shared" si="1"/>
        <v>43026</v>
      </c>
      <c r="J20" s="68">
        <v>3097.31</v>
      </c>
    </row>
    <row r="21" spans="2:10">
      <c r="C21" s="69">
        <v>43027</v>
      </c>
      <c r="D21" s="68">
        <v>6993.79</v>
      </c>
      <c r="F21" s="69">
        <f t="shared" si="0"/>
        <v>43027</v>
      </c>
      <c r="G21" s="68">
        <v>2128.8000000000002</v>
      </c>
      <c r="I21" s="69">
        <f t="shared" si="1"/>
        <v>43027</v>
      </c>
      <c r="J21" s="68">
        <v>3092</v>
      </c>
    </row>
    <row r="22" spans="2:10">
      <c r="C22" s="69">
        <v>43028</v>
      </c>
      <c r="D22" s="68">
        <v>7042.82</v>
      </c>
      <c r="F22" s="69">
        <f t="shared" si="0"/>
        <v>43028</v>
      </c>
      <c r="G22" s="68">
        <v>2162.5</v>
      </c>
      <c r="I22" s="69">
        <f t="shared" si="1"/>
        <v>43028</v>
      </c>
      <c r="J22" s="68">
        <v>3130.9</v>
      </c>
    </row>
    <row r="23" spans="2:10">
      <c r="C23" s="69">
        <v>43031</v>
      </c>
      <c r="D23" s="68">
        <v>6947.48</v>
      </c>
      <c r="F23" s="69">
        <f t="shared" si="0"/>
        <v>43031</v>
      </c>
      <c r="G23" s="68">
        <v>2143.46</v>
      </c>
      <c r="I23" s="69">
        <f t="shared" si="1"/>
        <v>43031</v>
      </c>
      <c r="J23" s="68">
        <v>3113.9</v>
      </c>
    </row>
    <row r="24" spans="2:10">
      <c r="C24" s="69">
        <v>43032</v>
      </c>
      <c r="D24" s="68">
        <v>7077.49</v>
      </c>
      <c r="F24" s="69">
        <f t="shared" si="0"/>
        <v>43032</v>
      </c>
      <c r="G24" s="68">
        <v>2141.1799999999998</v>
      </c>
      <c r="I24" s="69">
        <f t="shared" si="1"/>
        <v>43032</v>
      </c>
      <c r="J24" s="68">
        <v>3159.26</v>
      </c>
    </row>
    <row r="25" spans="2:10">
      <c r="C25" s="69">
        <v>43033</v>
      </c>
      <c r="D25" s="68">
        <v>6965.58</v>
      </c>
      <c r="F25" s="69">
        <f t="shared" si="0"/>
        <v>43033</v>
      </c>
      <c r="G25" s="68">
        <v>2150.15</v>
      </c>
      <c r="I25" s="69">
        <f t="shared" si="1"/>
        <v>43033</v>
      </c>
      <c r="J25" s="68">
        <v>3153.53</v>
      </c>
    </row>
    <row r="26" spans="2:10">
      <c r="C26" s="69">
        <v>43034</v>
      </c>
      <c r="D26" s="68">
        <v>6995.18</v>
      </c>
      <c r="F26" s="69">
        <f t="shared" si="0"/>
        <v>43034</v>
      </c>
      <c r="G26" s="68">
        <v>2203.04</v>
      </c>
      <c r="I26" s="69">
        <f t="shared" si="1"/>
        <v>43034</v>
      </c>
      <c r="J26" s="68">
        <v>3215.49</v>
      </c>
    </row>
    <row r="27" spans="2:10">
      <c r="C27" s="69">
        <v>43035</v>
      </c>
      <c r="D27" s="68">
        <v>6896.22</v>
      </c>
      <c r="F27" s="69">
        <f t="shared" si="0"/>
        <v>43035</v>
      </c>
      <c r="G27" s="68">
        <v>2161.4299999999998</v>
      </c>
      <c r="I27" s="69">
        <f t="shared" si="1"/>
        <v>43035</v>
      </c>
      <c r="J27" s="68">
        <v>3172.89</v>
      </c>
    </row>
    <row r="28" spans="2:10">
      <c r="C28" s="69">
        <v>43038</v>
      </c>
      <c r="D28" s="68">
        <v>6836.5</v>
      </c>
      <c r="F28" s="69">
        <f t="shared" si="0"/>
        <v>43038</v>
      </c>
      <c r="G28" s="68">
        <v>2170</v>
      </c>
      <c r="I28" s="69">
        <f t="shared" si="1"/>
        <v>43038</v>
      </c>
      <c r="J28" s="68">
        <v>3196.78</v>
      </c>
    </row>
    <row r="29" spans="2:10" ht="13.5" thickBot="1">
      <c r="C29" s="69">
        <v>43039</v>
      </c>
      <c r="D29" s="68">
        <v>6894.57</v>
      </c>
      <c r="F29" s="69">
        <f t="shared" si="0"/>
        <v>43039</v>
      </c>
      <c r="G29" s="68">
        <v>2172.7800000000002</v>
      </c>
      <c r="I29" s="69">
        <f t="shared" si="1"/>
        <v>43039</v>
      </c>
      <c r="J29" s="68">
        <v>3242.33</v>
      </c>
    </row>
    <row r="30" spans="2:10">
      <c r="B30" s="5"/>
      <c r="C30" s="67" t="s">
        <v>11</v>
      </c>
      <c r="D30" s="66">
        <f>ROUND(AVERAGE(D8:D29),2)</f>
        <v>6838.27</v>
      </c>
      <c r="F30" s="67" t="s">
        <v>11</v>
      </c>
      <c r="G30" s="66">
        <f>ROUND(AVERAGE(G8:G29),2)</f>
        <v>2150.0500000000002</v>
      </c>
      <c r="I30" s="67" t="s">
        <v>11</v>
      </c>
      <c r="J30" s="66">
        <f>ROUND(AVERAGE(J8:J29),2)</f>
        <v>3203.7</v>
      </c>
    </row>
    <row r="31" spans="2:10">
      <c r="B31" s="5"/>
      <c r="C31" s="65" t="s">
        <v>12</v>
      </c>
      <c r="D31" s="64">
        <f>MAX(D8:D29)</f>
        <v>7081.87</v>
      </c>
      <c r="F31" s="65" t="s">
        <v>12</v>
      </c>
      <c r="G31" s="64">
        <f>MAX(G8:G29)</f>
        <v>2203.04</v>
      </c>
      <c r="I31" s="65" t="s">
        <v>12</v>
      </c>
      <c r="J31" s="64">
        <f>MAX(J8:J29)</f>
        <v>3293.4</v>
      </c>
    </row>
    <row r="32" spans="2:10">
      <c r="B32" s="5"/>
      <c r="C32" s="63" t="s">
        <v>13</v>
      </c>
      <c r="D32" s="62">
        <f>MIN(D8:D29)</f>
        <v>6462.97</v>
      </c>
      <c r="F32" s="63" t="s">
        <v>13</v>
      </c>
      <c r="G32" s="62">
        <f>MIN(G8:G29)</f>
        <v>2095.34</v>
      </c>
      <c r="I32" s="63" t="s">
        <v>13</v>
      </c>
      <c r="J32" s="62">
        <f>MIN(J8:J29)</f>
        <v>3092</v>
      </c>
    </row>
    <row r="35" spans="2:2">
      <c r="B35" t="s">
        <v>35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5"/>
  <sheetViews>
    <sheetView workbookViewId="0"/>
  </sheetViews>
  <sheetFormatPr defaultRowHeight="12.75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>
      <c r="B3" s="174" t="s">
        <v>94</v>
      </c>
      <c r="C3" s="147"/>
      <c r="D3" s="173"/>
      <c r="G3" s="159"/>
      <c r="H3" s="159"/>
      <c r="I3" s="172"/>
    </row>
    <row r="4" spans="2:9">
      <c r="B4" s="171" t="s">
        <v>93</v>
      </c>
      <c r="C4" s="170"/>
      <c r="D4" s="169"/>
      <c r="G4" s="168"/>
      <c r="H4" s="167"/>
      <c r="I4" s="159"/>
    </row>
    <row r="5" spans="2:9">
      <c r="B5" s="166" t="s">
        <v>95</v>
      </c>
      <c r="C5" s="147"/>
      <c r="D5" s="165"/>
      <c r="G5" s="164"/>
      <c r="H5" s="159"/>
      <c r="I5" s="147"/>
    </row>
    <row r="6" spans="2:9">
      <c r="B6" s="147"/>
      <c r="C6" s="147"/>
      <c r="D6" s="147"/>
      <c r="E6" s="147"/>
      <c r="F6" s="147"/>
      <c r="G6" s="147"/>
      <c r="H6" s="147"/>
      <c r="I6" s="147"/>
    </row>
    <row r="7" spans="2:9">
      <c r="B7" s="158"/>
      <c r="C7" s="163" t="s">
        <v>92</v>
      </c>
      <c r="D7" s="163" t="s">
        <v>92</v>
      </c>
      <c r="E7" s="163" t="s">
        <v>92</v>
      </c>
    </row>
    <row r="8" spans="2:9">
      <c r="B8" s="161"/>
      <c r="C8" s="162" t="s">
        <v>56</v>
      </c>
      <c r="D8" s="162" t="s">
        <v>83</v>
      </c>
      <c r="E8" s="162" t="s">
        <v>81</v>
      </c>
    </row>
    <row r="9" spans="2:9">
      <c r="B9" s="161"/>
      <c r="C9" s="160" t="s">
        <v>80</v>
      </c>
      <c r="D9" s="160" t="s">
        <v>80</v>
      </c>
      <c r="E9" s="160" t="s">
        <v>80</v>
      </c>
    </row>
    <row r="10" spans="2:9">
      <c r="B10" s="158"/>
      <c r="C10" s="157"/>
      <c r="D10" s="157"/>
      <c r="E10" s="157"/>
    </row>
    <row r="11" spans="2:9">
      <c r="B11" s="156" t="s">
        <v>91</v>
      </c>
      <c r="C11" s="155">
        <f>ABR!D30</f>
        <v>6838.27</v>
      </c>
      <c r="D11" s="155">
        <f>ABR!G30</f>
        <v>2150.0500000000002</v>
      </c>
      <c r="E11" s="155">
        <f>ABR!J30</f>
        <v>3203.7</v>
      </c>
    </row>
    <row r="15" spans="2:9">
      <c r="B15" s="153" t="s">
        <v>49</v>
      </c>
      <c r="C15" s="154"/>
    </row>
    <row r="16" spans="2:9">
      <c r="B16" s="153" t="s">
        <v>47</v>
      </c>
      <c r="C16" s="152"/>
    </row>
    <row r="17" spans="2:9">
      <c r="B17" s="151" t="s">
        <v>10</v>
      </c>
      <c r="C17" s="149">
        <f>'Averages Inc. Euro Eq'!F66</f>
        <v>1.3199000000000001</v>
      </c>
    </row>
    <row r="18" spans="2:9">
      <c r="B18" s="151" t="s">
        <v>44</v>
      </c>
      <c r="C18" s="150">
        <f>'Averages Inc. Euro Eq'!F67</f>
        <v>112.94</v>
      </c>
    </row>
    <row r="19" spans="2:9">
      <c r="B19" s="151" t="s">
        <v>42</v>
      </c>
      <c r="C19" s="149">
        <f>'Averages Inc. Euro Eq'!F68</f>
        <v>1.1755</v>
      </c>
    </row>
    <row r="21" spans="2:9">
      <c r="B21" s="148" t="s">
        <v>41</v>
      </c>
    </row>
    <row r="24" spans="2:9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5:L71"/>
  <sheetViews>
    <sheetView tabSelected="1" workbookViewId="0">
      <selection activeCell="D17" sqref="D17"/>
    </sheetView>
  </sheetViews>
  <sheetFormatPr defaultRowHeight="12.75"/>
  <cols>
    <col min="2" max="2" width="27.28515625" customWidth="1"/>
    <col min="3" max="16" width="16.28515625" customWidth="1"/>
  </cols>
  <sheetData>
    <row r="5" spans="2:12" ht="15.75">
      <c r="B5" s="134"/>
      <c r="C5" s="2"/>
      <c r="D5" s="133"/>
      <c r="F5" s="132" t="s">
        <v>90</v>
      </c>
      <c r="G5" s="128"/>
      <c r="H5" s="128"/>
      <c r="I5" s="131"/>
    </row>
    <row r="6" spans="2:12">
      <c r="B6" s="130"/>
      <c r="C6" s="130"/>
      <c r="D6" s="76"/>
      <c r="F6" s="129" t="s">
        <v>89</v>
      </c>
      <c r="G6" s="128"/>
      <c r="H6" s="127"/>
      <c r="I6" s="119"/>
    </row>
    <row r="7" spans="2:12">
      <c r="B7" s="2"/>
      <c r="C7" s="2"/>
      <c r="D7" s="126"/>
      <c r="F7" s="106" t="s">
        <v>95</v>
      </c>
      <c r="G7" s="125"/>
      <c r="H7" s="119"/>
      <c r="I7" s="2"/>
    </row>
    <row r="8" spans="2:12" ht="13.5" thickBot="1"/>
    <row r="9" spans="2:12">
      <c r="B9" s="124"/>
      <c r="C9" s="123" t="s">
        <v>88</v>
      </c>
      <c r="D9" s="122" t="s">
        <v>83</v>
      </c>
      <c r="E9" s="122" t="s">
        <v>56</v>
      </c>
      <c r="F9" s="122" t="s">
        <v>55</v>
      </c>
      <c r="G9" s="122" t="s">
        <v>54</v>
      </c>
      <c r="H9" s="122" t="s">
        <v>53</v>
      </c>
      <c r="I9" s="122" t="s">
        <v>87</v>
      </c>
      <c r="J9" s="122" t="s">
        <v>86</v>
      </c>
      <c r="K9" s="122" t="s">
        <v>85</v>
      </c>
      <c r="L9" s="121" t="s">
        <v>84</v>
      </c>
    </row>
    <row r="10" spans="2:12">
      <c r="B10" s="118"/>
      <c r="C10" s="120" t="s">
        <v>83</v>
      </c>
      <c r="D10" s="119" t="s">
        <v>82</v>
      </c>
      <c r="E10" s="119"/>
      <c r="F10" s="119"/>
      <c r="G10" s="119"/>
      <c r="H10" s="119"/>
      <c r="I10" s="119"/>
      <c r="J10" s="119"/>
      <c r="K10" s="119"/>
      <c r="L10" s="3"/>
    </row>
    <row r="11" spans="2:12">
      <c r="B11" s="118"/>
      <c r="C11" s="117" t="s">
        <v>80</v>
      </c>
      <c r="D11" s="117" t="s">
        <v>80</v>
      </c>
      <c r="E11" s="117" t="s">
        <v>80</v>
      </c>
      <c r="F11" s="117" t="s">
        <v>80</v>
      </c>
      <c r="G11" s="117" t="s">
        <v>80</v>
      </c>
      <c r="H11" s="117" t="s">
        <v>80</v>
      </c>
      <c r="I11" s="117" t="s">
        <v>80</v>
      </c>
      <c r="J11" s="117" t="s">
        <v>80</v>
      </c>
      <c r="K11" s="117" t="s">
        <v>80</v>
      </c>
      <c r="L11" s="116" t="s">
        <v>80</v>
      </c>
    </row>
    <row r="12" spans="2:1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3"/>
    </row>
    <row r="13" spans="2:12">
      <c r="B13" s="114" t="s">
        <v>79</v>
      </c>
      <c r="C13" s="113">
        <v>2129.64</v>
      </c>
      <c r="D13" s="113">
        <v>1815.45</v>
      </c>
      <c r="E13" s="113">
        <v>6796.3</v>
      </c>
      <c r="F13" s="113">
        <v>2505.23</v>
      </c>
      <c r="G13" s="113">
        <v>11314.32</v>
      </c>
      <c r="H13" s="113">
        <v>20449.55</v>
      </c>
      <c r="I13" s="113">
        <v>3273.09</v>
      </c>
      <c r="J13" s="113">
        <v>1893.34</v>
      </c>
      <c r="K13" s="113">
        <v>59477.27</v>
      </c>
      <c r="L13" s="112">
        <v>15500</v>
      </c>
    </row>
    <row r="14" spans="2:12">
      <c r="B14" s="99" t="s">
        <v>78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3"/>
    </row>
    <row r="15" spans="2:12">
      <c r="B15" s="114" t="s">
        <v>77</v>
      </c>
      <c r="C15" s="113">
        <v>2130.41</v>
      </c>
      <c r="D15" s="113">
        <v>1825.45</v>
      </c>
      <c r="E15" s="113">
        <v>6797.39</v>
      </c>
      <c r="F15" s="113">
        <v>2506.3000000000002</v>
      </c>
      <c r="G15" s="113">
        <v>11325</v>
      </c>
      <c r="H15" s="113">
        <v>20468.86</v>
      </c>
      <c r="I15" s="191">
        <v>3273.95</v>
      </c>
      <c r="J15" s="113">
        <v>1898.43</v>
      </c>
      <c r="K15" s="113">
        <v>59954.55</v>
      </c>
      <c r="L15" s="112">
        <v>16000</v>
      </c>
    </row>
    <row r="16" spans="2:1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3"/>
    </row>
    <row r="17" spans="2:12">
      <c r="B17" s="114" t="s">
        <v>76</v>
      </c>
      <c r="C17" s="191">
        <v>2130.02</v>
      </c>
      <c r="D17" s="191">
        <v>1820.45</v>
      </c>
      <c r="E17" s="191">
        <v>6796.84</v>
      </c>
      <c r="F17" s="191">
        <v>2505.7600000000002</v>
      </c>
      <c r="G17" s="191">
        <v>11319.66</v>
      </c>
      <c r="H17" s="191">
        <v>20459.2</v>
      </c>
      <c r="I17" s="113">
        <v>3273.52</v>
      </c>
      <c r="J17" s="113">
        <v>1895.89</v>
      </c>
      <c r="K17" s="113">
        <v>59715.91</v>
      </c>
      <c r="L17" s="112">
        <v>15750</v>
      </c>
    </row>
    <row r="18" spans="2:1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3"/>
    </row>
    <row r="19" spans="2:12">
      <c r="B19" s="114" t="s">
        <v>97</v>
      </c>
      <c r="C19" s="113">
        <v>2147.64</v>
      </c>
      <c r="D19" s="113">
        <v>1829.09</v>
      </c>
      <c r="E19" s="113">
        <v>6831.91</v>
      </c>
      <c r="F19" s="113">
        <v>2512.27</v>
      </c>
      <c r="G19" s="113">
        <v>11372.73</v>
      </c>
      <c r="H19" s="113">
        <v>20274.55</v>
      </c>
      <c r="I19" s="113">
        <v>3209.64</v>
      </c>
      <c r="J19" s="113">
        <v>1913.41</v>
      </c>
      <c r="K19" s="113">
        <v>59295.45</v>
      </c>
      <c r="L19" s="112">
        <v>15500</v>
      </c>
    </row>
    <row r="20" spans="2:1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3"/>
    </row>
    <row r="21" spans="2:12">
      <c r="B21" s="114" t="s">
        <v>75</v>
      </c>
      <c r="C21" s="113">
        <v>2148.5</v>
      </c>
      <c r="D21" s="113">
        <v>1839.09</v>
      </c>
      <c r="E21" s="113">
        <v>6834.05</v>
      </c>
      <c r="F21" s="113">
        <v>2513.73</v>
      </c>
      <c r="G21" s="113">
        <v>11382.27</v>
      </c>
      <c r="H21" s="113">
        <v>20296.59</v>
      </c>
      <c r="I21" s="113">
        <v>3211.66</v>
      </c>
      <c r="J21" s="113">
        <v>1922.05</v>
      </c>
      <c r="K21" s="113">
        <v>59795.45</v>
      </c>
      <c r="L21" s="112">
        <v>16000</v>
      </c>
    </row>
    <row r="22" spans="2:1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3"/>
    </row>
    <row r="23" spans="2:12">
      <c r="B23" s="114" t="s">
        <v>74</v>
      </c>
      <c r="C23" s="113">
        <v>2148.0700000000002</v>
      </c>
      <c r="D23" s="113">
        <v>1834.09</v>
      </c>
      <c r="E23" s="113">
        <v>6832.98</v>
      </c>
      <c r="F23" s="113">
        <v>2513</v>
      </c>
      <c r="G23" s="113">
        <v>11377.5</v>
      </c>
      <c r="H23" s="113">
        <v>20285.57</v>
      </c>
      <c r="I23" s="113">
        <v>3210.65</v>
      </c>
      <c r="J23" s="113">
        <v>1917.73</v>
      </c>
      <c r="K23" s="113">
        <v>59545.45</v>
      </c>
      <c r="L23" s="112">
        <v>15750</v>
      </c>
    </row>
    <row r="24" spans="2:1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3"/>
    </row>
    <row r="25" spans="2:12">
      <c r="B25" s="114" t="s">
        <v>73</v>
      </c>
      <c r="C25" s="113">
        <v>2193.14</v>
      </c>
      <c r="D25" s="113">
        <v>1839.09</v>
      </c>
      <c r="E25" s="113">
        <v>6899.55</v>
      </c>
      <c r="F25" s="113">
        <v>2528.5500000000002</v>
      </c>
      <c r="G25" s="113">
        <v>11608.64</v>
      </c>
      <c r="H25" s="113"/>
      <c r="I25" s="113">
        <v>3078.86</v>
      </c>
      <c r="J25" s="113">
        <v>1972.95</v>
      </c>
      <c r="K25" s="113"/>
      <c r="L25" s="112"/>
    </row>
    <row r="26" spans="2:1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3"/>
    </row>
    <row r="27" spans="2:12">
      <c r="B27" s="114" t="s">
        <v>72</v>
      </c>
      <c r="C27" s="113">
        <v>2198.14</v>
      </c>
      <c r="D27" s="113">
        <v>1849.09</v>
      </c>
      <c r="E27" s="113">
        <v>6909.55</v>
      </c>
      <c r="F27" s="113">
        <v>2533.5500000000002</v>
      </c>
      <c r="G27" s="113">
        <v>11658.64</v>
      </c>
      <c r="H27" s="113"/>
      <c r="I27" s="113">
        <v>3083.86</v>
      </c>
      <c r="J27" s="113">
        <v>1982.95</v>
      </c>
      <c r="K27" s="113"/>
      <c r="L27" s="112"/>
    </row>
    <row r="28" spans="2:1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3"/>
    </row>
    <row r="29" spans="2:12">
      <c r="B29" s="114" t="s">
        <v>71</v>
      </c>
      <c r="C29" s="113">
        <v>2195.64</v>
      </c>
      <c r="D29" s="113">
        <v>1844.09</v>
      </c>
      <c r="E29" s="113">
        <v>6904.55</v>
      </c>
      <c r="F29" s="113">
        <v>2531.0500000000002</v>
      </c>
      <c r="G29" s="113">
        <v>11633.64</v>
      </c>
      <c r="H29" s="113"/>
      <c r="I29" s="113">
        <v>3081.36</v>
      </c>
      <c r="J29" s="113">
        <v>1977.95</v>
      </c>
      <c r="K29" s="113"/>
      <c r="L29" s="112"/>
    </row>
    <row r="30" spans="2:1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3"/>
    </row>
    <row r="31" spans="2:12">
      <c r="B31" s="114" t="s">
        <v>98</v>
      </c>
      <c r="C31" s="113">
        <v>2226.23</v>
      </c>
      <c r="D31" s="113"/>
      <c r="E31" s="113">
        <v>6926.14</v>
      </c>
      <c r="F31" s="113">
        <v>2537.5500000000002</v>
      </c>
      <c r="G31" s="113">
        <v>11832.95</v>
      </c>
      <c r="H31" s="113"/>
      <c r="I31" s="113">
        <v>2843.77</v>
      </c>
      <c r="J31" s="113"/>
      <c r="K31" s="113"/>
      <c r="L31" s="112"/>
    </row>
    <row r="32" spans="2:1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3"/>
    </row>
    <row r="33" spans="2:12">
      <c r="B33" s="114" t="s">
        <v>70</v>
      </c>
      <c r="C33" s="113">
        <v>2231.23</v>
      </c>
      <c r="D33" s="113"/>
      <c r="E33" s="113">
        <v>6936.14</v>
      </c>
      <c r="F33" s="113">
        <v>2542.5500000000002</v>
      </c>
      <c r="G33" s="113">
        <v>11882.95</v>
      </c>
      <c r="H33" s="113"/>
      <c r="I33" s="113">
        <v>2848.77</v>
      </c>
      <c r="J33" s="113"/>
      <c r="K33" s="113"/>
      <c r="L33" s="112"/>
    </row>
    <row r="34" spans="2:1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3"/>
    </row>
    <row r="35" spans="2:12">
      <c r="B35" s="114" t="s">
        <v>69</v>
      </c>
      <c r="C35" s="113">
        <v>2228.73</v>
      </c>
      <c r="D35" s="113"/>
      <c r="E35" s="113">
        <v>6931.14</v>
      </c>
      <c r="F35" s="113">
        <v>2540.0500000000002</v>
      </c>
      <c r="G35" s="113">
        <v>11857.95</v>
      </c>
      <c r="H35" s="113"/>
      <c r="I35" s="113">
        <v>2846.27</v>
      </c>
      <c r="J35" s="113"/>
      <c r="K35" s="113"/>
      <c r="L35" s="112"/>
    </row>
    <row r="36" spans="2:1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3"/>
    </row>
    <row r="37" spans="2:12">
      <c r="B37" s="114" t="s">
        <v>68</v>
      </c>
      <c r="C37" s="113">
        <v>2254.8200000000002</v>
      </c>
      <c r="D37" s="113"/>
      <c r="E37" s="113">
        <v>6927.95</v>
      </c>
      <c r="F37" s="113">
        <v>2535</v>
      </c>
      <c r="G37" s="113">
        <v>12023.41</v>
      </c>
      <c r="H37" s="113"/>
      <c r="I37" s="113">
        <v>2617.86</v>
      </c>
      <c r="J37" s="113"/>
      <c r="K37" s="113"/>
      <c r="L37" s="112"/>
    </row>
    <row r="38" spans="2:1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3"/>
    </row>
    <row r="39" spans="2:12">
      <c r="B39" s="114" t="s">
        <v>67</v>
      </c>
      <c r="C39" s="113">
        <v>2259.8200000000002</v>
      </c>
      <c r="D39" s="113"/>
      <c r="E39" s="113">
        <v>6937.95</v>
      </c>
      <c r="F39" s="113">
        <v>2540</v>
      </c>
      <c r="G39" s="113">
        <v>12073.41</v>
      </c>
      <c r="H39" s="113"/>
      <c r="I39" s="113">
        <v>2622.86</v>
      </c>
      <c r="J39" s="113"/>
      <c r="K39" s="113"/>
      <c r="L39" s="112"/>
    </row>
    <row r="40" spans="2:1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3"/>
    </row>
    <row r="41" spans="2:12">
      <c r="B41" s="114" t="s">
        <v>66</v>
      </c>
      <c r="C41" s="113">
        <v>2257.3200000000002</v>
      </c>
      <c r="D41" s="113"/>
      <c r="E41" s="113">
        <v>6932.95</v>
      </c>
      <c r="F41" s="113">
        <v>2537.5</v>
      </c>
      <c r="G41" s="113">
        <v>12048.41</v>
      </c>
      <c r="H41" s="113"/>
      <c r="I41" s="113">
        <v>2620.36</v>
      </c>
      <c r="J41" s="113"/>
      <c r="K41" s="113"/>
      <c r="L41" s="112"/>
    </row>
    <row r="42" spans="2:1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3"/>
    </row>
    <row r="43" spans="2:12">
      <c r="B43" s="114" t="s">
        <v>65</v>
      </c>
      <c r="C43" s="113"/>
      <c r="D43" s="113"/>
      <c r="E43" s="113"/>
      <c r="F43" s="113"/>
      <c r="G43" s="113"/>
      <c r="H43" s="113">
        <v>19871.36</v>
      </c>
      <c r="I43" s="113"/>
      <c r="J43" s="113"/>
      <c r="K43" s="113">
        <v>59036.82</v>
      </c>
      <c r="L43" s="112">
        <v>15733.64</v>
      </c>
    </row>
    <row r="44" spans="2:1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3"/>
    </row>
    <row r="45" spans="2:12">
      <c r="B45" s="114" t="s">
        <v>64</v>
      </c>
      <c r="C45" s="113"/>
      <c r="D45" s="113"/>
      <c r="E45" s="113"/>
      <c r="F45" s="113"/>
      <c r="G45" s="113"/>
      <c r="H45" s="113">
        <v>19921.36</v>
      </c>
      <c r="I45" s="113"/>
      <c r="J45" s="113"/>
      <c r="K45" s="113">
        <v>60036.82</v>
      </c>
      <c r="L45" s="112">
        <v>16733.64</v>
      </c>
    </row>
    <row r="46" spans="2:1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3"/>
    </row>
    <row r="47" spans="2:12" ht="13.5" thickBot="1">
      <c r="B47" s="111" t="s">
        <v>63</v>
      </c>
      <c r="C47" s="110"/>
      <c r="D47" s="110"/>
      <c r="E47" s="110"/>
      <c r="F47" s="110"/>
      <c r="G47" s="110"/>
      <c r="H47" s="110">
        <v>19896.36</v>
      </c>
      <c r="I47" s="110"/>
      <c r="J47" s="110"/>
      <c r="K47" s="110">
        <v>59536.82</v>
      </c>
      <c r="L47" s="109">
        <v>16233.64</v>
      </c>
    </row>
    <row r="49" spans="2:5">
      <c r="B49" s="108" t="s">
        <v>62</v>
      </c>
    </row>
    <row r="50" spans="2:5">
      <c r="B50" s="107" t="s">
        <v>95</v>
      </c>
    </row>
    <row r="52" spans="2:5">
      <c r="B52" s="105" t="s">
        <v>61</v>
      </c>
      <c r="C52" s="104" t="s">
        <v>60</v>
      </c>
    </row>
    <row r="53" spans="2:5">
      <c r="B53" s="103"/>
      <c r="C53" s="102" t="s">
        <v>59</v>
      </c>
    </row>
    <row r="54" spans="2:5">
      <c r="B54" s="100" t="s">
        <v>58</v>
      </c>
      <c r="C54" s="101">
        <v>1812.34</v>
      </c>
    </row>
    <row r="55" spans="2:5">
      <c r="B55" s="100" t="s">
        <v>57</v>
      </c>
      <c r="C55" s="101">
        <v>1552.97</v>
      </c>
    </row>
    <row r="56" spans="2:5">
      <c r="B56" s="100" t="s">
        <v>56</v>
      </c>
      <c r="C56" s="101">
        <v>5782.46</v>
      </c>
    </row>
    <row r="57" spans="2:5">
      <c r="B57" s="100" t="s">
        <v>55</v>
      </c>
      <c r="C57" s="101">
        <v>2131.9699999999998</v>
      </c>
    </row>
    <row r="58" spans="2:5">
      <c r="B58" s="100" t="s">
        <v>54</v>
      </c>
      <c r="C58" s="101">
        <v>9634.1200000000008</v>
      </c>
    </row>
    <row r="59" spans="2:5">
      <c r="B59" s="100" t="s">
        <v>53</v>
      </c>
      <c r="C59" s="101">
        <v>17411.91</v>
      </c>
    </row>
    <row r="60" spans="2:5">
      <c r="B60" s="100" t="s">
        <v>52</v>
      </c>
      <c r="C60" s="101">
        <v>2785.15</v>
      </c>
    </row>
    <row r="61" spans="2:5" ht="13.5" thickBot="1">
      <c r="B61" s="98" t="s">
        <v>51</v>
      </c>
      <c r="C61" s="97">
        <v>1614.97</v>
      </c>
    </row>
    <row r="63" spans="2:5">
      <c r="B63" s="89" t="s">
        <v>50</v>
      </c>
    </row>
    <row r="64" spans="2:5">
      <c r="E64" s="96" t="s">
        <v>49</v>
      </c>
    </row>
    <row r="65" spans="2:9">
      <c r="B65" s="93" t="s">
        <v>48</v>
      </c>
      <c r="D65" s="92">
        <v>5150.22</v>
      </c>
      <c r="E65" s="96" t="s">
        <v>47</v>
      </c>
    </row>
    <row r="66" spans="2:9">
      <c r="B66" s="93" t="s">
        <v>46</v>
      </c>
      <c r="D66" s="92">
        <v>5162.63</v>
      </c>
      <c r="E66" s="95" t="s">
        <v>10</v>
      </c>
      <c r="F66" s="90">
        <v>1.3199000000000001</v>
      </c>
    </row>
    <row r="67" spans="2:9">
      <c r="B67" s="93" t="s">
        <v>45</v>
      </c>
      <c r="D67" s="92">
        <v>1898.9</v>
      </c>
      <c r="E67" s="95" t="s">
        <v>44</v>
      </c>
      <c r="F67" s="94">
        <v>112.94</v>
      </c>
    </row>
    <row r="68" spans="2:9">
      <c r="B68" s="93" t="s">
        <v>43</v>
      </c>
      <c r="D68" s="92">
        <v>1898.88</v>
      </c>
      <c r="E68" s="91" t="s">
        <v>42</v>
      </c>
      <c r="F68" s="90">
        <v>1.1755</v>
      </c>
    </row>
    <row r="69" spans="2:9">
      <c r="H69" s="88" t="s">
        <v>41</v>
      </c>
    </row>
    <row r="70" spans="2:9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31</v>
      </c>
    </row>
    <row r="6" spans="1:19" ht="13.5" thickBot="1">
      <c r="B6" s="1">
        <v>43010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43010</v>
      </c>
      <c r="C9" s="46">
        <v>1770</v>
      </c>
      <c r="D9" s="45">
        <v>1780</v>
      </c>
      <c r="E9" s="44">
        <f t="shared" ref="E9:E30" si="0">AVERAGE(C9:D9)</f>
        <v>1775</v>
      </c>
      <c r="F9" s="46">
        <v>1780</v>
      </c>
      <c r="G9" s="45">
        <v>1790</v>
      </c>
      <c r="H9" s="44">
        <f t="shared" ref="H9:H30" si="1">AVERAGE(F9:G9)</f>
        <v>1785</v>
      </c>
      <c r="I9" s="46">
        <v>1790</v>
      </c>
      <c r="J9" s="45">
        <v>1800</v>
      </c>
      <c r="K9" s="44">
        <f t="shared" ref="K9:K30" si="2">AVERAGE(I9:J9)</f>
        <v>1795</v>
      </c>
      <c r="L9" s="52">
        <v>1780</v>
      </c>
      <c r="M9" s="51">
        <v>1.3287</v>
      </c>
      <c r="N9" s="53">
        <v>1.1738999999999999</v>
      </c>
      <c r="O9" s="50">
        <v>112.85</v>
      </c>
      <c r="P9" s="43">
        <v>1339.66</v>
      </c>
      <c r="Q9" s="43">
        <v>1343.24</v>
      </c>
      <c r="R9" s="49">
        <f t="shared" ref="R9:R30" si="3">L9/N9</f>
        <v>1516.3131442201211</v>
      </c>
      <c r="S9" s="48">
        <v>1.3326</v>
      </c>
    </row>
    <row r="10" spans="1:19">
      <c r="B10" s="47">
        <v>43011</v>
      </c>
      <c r="C10" s="46">
        <v>1770</v>
      </c>
      <c r="D10" s="45">
        <v>1780</v>
      </c>
      <c r="E10" s="44">
        <f t="shared" si="0"/>
        <v>1775</v>
      </c>
      <c r="F10" s="46">
        <v>1780</v>
      </c>
      <c r="G10" s="45">
        <v>1790</v>
      </c>
      <c r="H10" s="44">
        <f t="shared" si="1"/>
        <v>1785</v>
      </c>
      <c r="I10" s="46">
        <v>1790</v>
      </c>
      <c r="J10" s="45">
        <v>1800</v>
      </c>
      <c r="K10" s="44">
        <f t="shared" si="2"/>
        <v>1795</v>
      </c>
      <c r="L10" s="52">
        <v>1780</v>
      </c>
      <c r="M10" s="51">
        <v>1.325</v>
      </c>
      <c r="N10" s="51">
        <v>1.175</v>
      </c>
      <c r="O10" s="50">
        <v>113.04</v>
      </c>
      <c r="P10" s="43">
        <v>1343.4</v>
      </c>
      <c r="Q10" s="43">
        <v>1346.98</v>
      </c>
      <c r="R10" s="49">
        <f t="shared" si="3"/>
        <v>1514.8936170212764</v>
      </c>
      <c r="S10" s="48">
        <v>1.3289</v>
      </c>
    </row>
    <row r="11" spans="1:19">
      <c r="B11" s="47">
        <v>43012</v>
      </c>
      <c r="C11" s="46">
        <v>1770</v>
      </c>
      <c r="D11" s="45">
        <v>1780</v>
      </c>
      <c r="E11" s="44">
        <f t="shared" si="0"/>
        <v>1775</v>
      </c>
      <c r="F11" s="46">
        <v>1780</v>
      </c>
      <c r="G11" s="45">
        <v>1790</v>
      </c>
      <c r="H11" s="44">
        <f t="shared" si="1"/>
        <v>1785</v>
      </c>
      <c r="I11" s="46">
        <v>1790</v>
      </c>
      <c r="J11" s="45">
        <v>1800</v>
      </c>
      <c r="K11" s="44">
        <f t="shared" si="2"/>
        <v>1795</v>
      </c>
      <c r="L11" s="52">
        <v>1780</v>
      </c>
      <c r="M11" s="51">
        <v>1.3270999999999999</v>
      </c>
      <c r="N11" s="51">
        <v>1.1780999999999999</v>
      </c>
      <c r="O11" s="50">
        <v>112.37</v>
      </c>
      <c r="P11" s="43">
        <v>1341.27</v>
      </c>
      <c r="Q11" s="43">
        <v>1344.85</v>
      </c>
      <c r="R11" s="49">
        <f t="shared" si="3"/>
        <v>1510.9073932603346</v>
      </c>
      <c r="S11" s="48">
        <v>1.331</v>
      </c>
    </row>
    <row r="12" spans="1:19">
      <c r="B12" s="47">
        <v>43013</v>
      </c>
      <c r="C12" s="46">
        <v>1805</v>
      </c>
      <c r="D12" s="45">
        <v>1815</v>
      </c>
      <c r="E12" s="44">
        <f t="shared" si="0"/>
        <v>1810</v>
      </c>
      <c r="F12" s="46">
        <v>1815</v>
      </c>
      <c r="G12" s="45">
        <v>1825</v>
      </c>
      <c r="H12" s="44">
        <f t="shared" si="1"/>
        <v>1820</v>
      </c>
      <c r="I12" s="46">
        <v>1825</v>
      </c>
      <c r="J12" s="45">
        <v>1835</v>
      </c>
      <c r="K12" s="44">
        <f t="shared" si="2"/>
        <v>1830</v>
      </c>
      <c r="L12" s="52">
        <v>1815</v>
      </c>
      <c r="M12" s="51">
        <v>1.3167</v>
      </c>
      <c r="N12" s="51">
        <v>1.1736</v>
      </c>
      <c r="O12" s="50">
        <v>112.5</v>
      </c>
      <c r="P12" s="43">
        <v>1378.45</v>
      </c>
      <c r="Q12" s="43">
        <v>1381.95</v>
      </c>
      <c r="R12" s="49">
        <f t="shared" si="3"/>
        <v>1546.523517382413</v>
      </c>
      <c r="S12" s="48">
        <v>1.3206</v>
      </c>
    </row>
    <row r="13" spans="1:19">
      <c r="B13" s="47">
        <v>43014</v>
      </c>
      <c r="C13" s="46">
        <v>1820</v>
      </c>
      <c r="D13" s="45">
        <v>1830</v>
      </c>
      <c r="E13" s="44">
        <f t="shared" si="0"/>
        <v>1825</v>
      </c>
      <c r="F13" s="46">
        <v>1830</v>
      </c>
      <c r="G13" s="45">
        <v>1840</v>
      </c>
      <c r="H13" s="44">
        <f t="shared" si="1"/>
        <v>1835</v>
      </c>
      <c r="I13" s="46">
        <v>1840</v>
      </c>
      <c r="J13" s="45">
        <v>1850</v>
      </c>
      <c r="K13" s="44">
        <f t="shared" si="2"/>
        <v>1845</v>
      </c>
      <c r="L13" s="52">
        <v>1830</v>
      </c>
      <c r="M13" s="51">
        <v>1.3078000000000001</v>
      </c>
      <c r="N13" s="51">
        <v>1.1707000000000001</v>
      </c>
      <c r="O13" s="50">
        <v>112.94</v>
      </c>
      <c r="P13" s="43">
        <v>1399.3</v>
      </c>
      <c r="Q13" s="43">
        <v>1402.76</v>
      </c>
      <c r="R13" s="49">
        <f t="shared" si="3"/>
        <v>1563.1673357820107</v>
      </c>
      <c r="S13" s="48">
        <v>1.3117000000000001</v>
      </c>
    </row>
    <row r="14" spans="1:19">
      <c r="B14" s="47">
        <v>43017</v>
      </c>
      <c r="C14" s="46">
        <v>1810</v>
      </c>
      <c r="D14" s="45">
        <v>1820</v>
      </c>
      <c r="E14" s="44">
        <f t="shared" si="0"/>
        <v>1815</v>
      </c>
      <c r="F14" s="46">
        <v>1820</v>
      </c>
      <c r="G14" s="45">
        <v>1830</v>
      </c>
      <c r="H14" s="44">
        <f t="shared" si="1"/>
        <v>1825</v>
      </c>
      <c r="I14" s="46">
        <v>1830</v>
      </c>
      <c r="J14" s="45">
        <v>1840</v>
      </c>
      <c r="K14" s="44">
        <f t="shared" si="2"/>
        <v>1835</v>
      </c>
      <c r="L14" s="52">
        <v>1820</v>
      </c>
      <c r="M14" s="51">
        <v>1.3173999999999999</v>
      </c>
      <c r="N14" s="51">
        <v>1.1748000000000001</v>
      </c>
      <c r="O14" s="50">
        <v>112.67</v>
      </c>
      <c r="P14" s="43">
        <v>1381.51</v>
      </c>
      <c r="Q14" s="43">
        <v>1385</v>
      </c>
      <c r="R14" s="49">
        <f t="shared" si="3"/>
        <v>1549.1998638066052</v>
      </c>
      <c r="S14" s="48">
        <v>1.3212999999999999</v>
      </c>
    </row>
    <row r="15" spans="1:19">
      <c r="B15" s="47">
        <v>43018</v>
      </c>
      <c r="C15" s="46">
        <v>1820</v>
      </c>
      <c r="D15" s="45">
        <v>1830</v>
      </c>
      <c r="E15" s="44">
        <f t="shared" si="0"/>
        <v>1825</v>
      </c>
      <c r="F15" s="46">
        <v>1835</v>
      </c>
      <c r="G15" s="45">
        <v>1845</v>
      </c>
      <c r="H15" s="44">
        <f t="shared" si="1"/>
        <v>1840</v>
      </c>
      <c r="I15" s="46">
        <v>1845</v>
      </c>
      <c r="J15" s="45">
        <v>1855</v>
      </c>
      <c r="K15" s="44">
        <f t="shared" si="2"/>
        <v>1850</v>
      </c>
      <c r="L15" s="52">
        <v>1830</v>
      </c>
      <c r="M15" s="51">
        <v>1.3198000000000001</v>
      </c>
      <c r="N15" s="51">
        <v>1.1796</v>
      </c>
      <c r="O15" s="50">
        <v>112.34</v>
      </c>
      <c r="P15" s="43">
        <v>1386.57</v>
      </c>
      <c r="Q15" s="43">
        <v>1393.72</v>
      </c>
      <c r="R15" s="49">
        <f t="shared" si="3"/>
        <v>1551.3733468972534</v>
      </c>
      <c r="S15" s="48">
        <v>1.3238000000000001</v>
      </c>
    </row>
    <row r="16" spans="1:19">
      <c r="B16" s="47">
        <v>43019</v>
      </c>
      <c r="C16" s="46">
        <v>1815</v>
      </c>
      <c r="D16" s="45">
        <v>1825</v>
      </c>
      <c r="E16" s="44">
        <f t="shared" si="0"/>
        <v>1820</v>
      </c>
      <c r="F16" s="46">
        <v>1830</v>
      </c>
      <c r="G16" s="45">
        <v>1840</v>
      </c>
      <c r="H16" s="44">
        <f t="shared" si="1"/>
        <v>1835</v>
      </c>
      <c r="I16" s="46">
        <v>1840</v>
      </c>
      <c r="J16" s="45">
        <v>1850</v>
      </c>
      <c r="K16" s="44">
        <f t="shared" si="2"/>
        <v>1845</v>
      </c>
      <c r="L16" s="52">
        <v>1825</v>
      </c>
      <c r="M16" s="51">
        <v>1.319</v>
      </c>
      <c r="N16" s="51">
        <v>1.1829000000000001</v>
      </c>
      <c r="O16" s="50">
        <v>112.23</v>
      </c>
      <c r="P16" s="43">
        <v>1383.62</v>
      </c>
      <c r="Q16" s="43">
        <v>1390.67</v>
      </c>
      <c r="R16" s="49">
        <f t="shared" si="3"/>
        <v>1542.8184969143629</v>
      </c>
      <c r="S16" s="48">
        <v>1.3230999999999999</v>
      </c>
    </row>
    <row r="17" spans="2:19">
      <c r="B17" s="47">
        <v>43020</v>
      </c>
      <c r="C17" s="46">
        <v>1825</v>
      </c>
      <c r="D17" s="45">
        <v>1835</v>
      </c>
      <c r="E17" s="44">
        <f t="shared" si="0"/>
        <v>1830</v>
      </c>
      <c r="F17" s="46">
        <v>1840</v>
      </c>
      <c r="G17" s="45">
        <v>1850</v>
      </c>
      <c r="H17" s="44">
        <f t="shared" si="1"/>
        <v>1845</v>
      </c>
      <c r="I17" s="46">
        <v>1850</v>
      </c>
      <c r="J17" s="45">
        <v>1860</v>
      </c>
      <c r="K17" s="44">
        <f t="shared" si="2"/>
        <v>1855</v>
      </c>
      <c r="L17" s="52">
        <v>1835</v>
      </c>
      <c r="M17" s="51">
        <v>1.3139000000000001</v>
      </c>
      <c r="N17" s="51">
        <v>1.1854</v>
      </c>
      <c r="O17" s="50">
        <v>112.31</v>
      </c>
      <c r="P17" s="43">
        <v>1396.61</v>
      </c>
      <c r="Q17" s="43">
        <v>1403.85</v>
      </c>
      <c r="R17" s="49">
        <f t="shared" si="3"/>
        <v>1548.0006748776784</v>
      </c>
      <c r="S17" s="48">
        <v>1.3178000000000001</v>
      </c>
    </row>
    <row r="18" spans="2:19">
      <c r="B18" s="47">
        <v>43021</v>
      </c>
      <c r="C18" s="46">
        <v>1825</v>
      </c>
      <c r="D18" s="45">
        <v>1835</v>
      </c>
      <c r="E18" s="44">
        <f t="shared" si="0"/>
        <v>1830</v>
      </c>
      <c r="F18" s="46">
        <v>1840</v>
      </c>
      <c r="G18" s="45">
        <v>1850</v>
      </c>
      <c r="H18" s="44">
        <f t="shared" si="1"/>
        <v>1845</v>
      </c>
      <c r="I18" s="46">
        <v>1850</v>
      </c>
      <c r="J18" s="45">
        <v>1860</v>
      </c>
      <c r="K18" s="44">
        <f t="shared" si="2"/>
        <v>1855</v>
      </c>
      <c r="L18" s="52">
        <v>1835</v>
      </c>
      <c r="M18" s="51">
        <v>1.3275999999999999</v>
      </c>
      <c r="N18" s="51">
        <v>1.1807000000000001</v>
      </c>
      <c r="O18" s="50">
        <v>112.22</v>
      </c>
      <c r="P18" s="43">
        <v>1382.19</v>
      </c>
      <c r="Q18" s="43">
        <v>1389.41</v>
      </c>
      <c r="R18" s="49">
        <f t="shared" si="3"/>
        <v>1554.1627847886846</v>
      </c>
      <c r="S18" s="48">
        <v>1.3314999999999999</v>
      </c>
    </row>
    <row r="19" spans="2:19">
      <c r="B19" s="47">
        <v>43024</v>
      </c>
      <c r="C19" s="46">
        <v>1820</v>
      </c>
      <c r="D19" s="45">
        <v>1830</v>
      </c>
      <c r="E19" s="44">
        <f t="shared" si="0"/>
        <v>1825</v>
      </c>
      <c r="F19" s="46">
        <v>1835</v>
      </c>
      <c r="G19" s="45">
        <v>1845</v>
      </c>
      <c r="H19" s="44">
        <f t="shared" si="1"/>
        <v>1840</v>
      </c>
      <c r="I19" s="46">
        <v>1845</v>
      </c>
      <c r="J19" s="45">
        <v>1855</v>
      </c>
      <c r="K19" s="44">
        <f t="shared" si="2"/>
        <v>1850</v>
      </c>
      <c r="L19" s="52">
        <v>1830</v>
      </c>
      <c r="M19" s="51">
        <v>1.3297000000000001</v>
      </c>
      <c r="N19" s="51">
        <v>1.1806000000000001</v>
      </c>
      <c r="O19" s="50">
        <v>111.74</v>
      </c>
      <c r="P19" s="43">
        <v>1376.25</v>
      </c>
      <c r="Q19" s="43">
        <v>1383.37</v>
      </c>
      <c r="R19" s="49">
        <f t="shared" si="3"/>
        <v>1550.0592918854818</v>
      </c>
      <c r="S19" s="48">
        <v>1.3337000000000001</v>
      </c>
    </row>
    <row r="20" spans="2:19">
      <c r="B20" s="47">
        <v>43025</v>
      </c>
      <c r="C20" s="46">
        <v>1815</v>
      </c>
      <c r="D20" s="45">
        <v>1825</v>
      </c>
      <c r="E20" s="44">
        <f t="shared" si="0"/>
        <v>1820</v>
      </c>
      <c r="F20" s="46">
        <v>1830</v>
      </c>
      <c r="G20" s="45">
        <v>1840</v>
      </c>
      <c r="H20" s="44">
        <f t="shared" si="1"/>
        <v>1835</v>
      </c>
      <c r="I20" s="46">
        <v>1840</v>
      </c>
      <c r="J20" s="45">
        <v>1850</v>
      </c>
      <c r="K20" s="44">
        <f t="shared" si="2"/>
        <v>1845</v>
      </c>
      <c r="L20" s="52">
        <v>1825</v>
      </c>
      <c r="M20" s="51">
        <v>1.3187</v>
      </c>
      <c r="N20" s="51">
        <v>1.1762999999999999</v>
      </c>
      <c r="O20" s="50">
        <v>112.18</v>
      </c>
      <c r="P20" s="43">
        <v>1383.94</v>
      </c>
      <c r="Q20" s="43">
        <v>1391.2</v>
      </c>
      <c r="R20" s="49">
        <f t="shared" si="3"/>
        <v>1551.4749638697613</v>
      </c>
      <c r="S20" s="48">
        <v>1.3226</v>
      </c>
    </row>
    <row r="21" spans="2:19">
      <c r="B21" s="47">
        <v>43026</v>
      </c>
      <c r="C21" s="46">
        <v>1815</v>
      </c>
      <c r="D21" s="45">
        <v>1825</v>
      </c>
      <c r="E21" s="44">
        <f t="shared" si="0"/>
        <v>1820</v>
      </c>
      <c r="F21" s="46">
        <v>1830</v>
      </c>
      <c r="G21" s="45">
        <v>1840</v>
      </c>
      <c r="H21" s="44">
        <f t="shared" si="1"/>
        <v>1835</v>
      </c>
      <c r="I21" s="46">
        <v>1840</v>
      </c>
      <c r="J21" s="45">
        <v>1850</v>
      </c>
      <c r="K21" s="44">
        <f t="shared" si="2"/>
        <v>1845</v>
      </c>
      <c r="L21" s="52">
        <v>1825</v>
      </c>
      <c r="M21" s="51">
        <v>1.3169</v>
      </c>
      <c r="N21" s="51">
        <v>1.1746000000000001</v>
      </c>
      <c r="O21" s="50">
        <v>112.83</v>
      </c>
      <c r="P21" s="43">
        <v>1385.83</v>
      </c>
      <c r="Q21" s="43">
        <v>1392.99</v>
      </c>
      <c r="R21" s="49">
        <f t="shared" si="3"/>
        <v>1553.7204154605822</v>
      </c>
      <c r="S21" s="48">
        <v>1.3209</v>
      </c>
    </row>
    <row r="22" spans="2:19">
      <c r="B22" s="47">
        <v>43027</v>
      </c>
      <c r="C22" s="46">
        <v>1815</v>
      </c>
      <c r="D22" s="45">
        <v>1825</v>
      </c>
      <c r="E22" s="44">
        <f t="shared" si="0"/>
        <v>1820</v>
      </c>
      <c r="F22" s="46">
        <v>1830</v>
      </c>
      <c r="G22" s="45">
        <v>1840</v>
      </c>
      <c r="H22" s="44">
        <f t="shared" si="1"/>
        <v>1835</v>
      </c>
      <c r="I22" s="46">
        <v>1840</v>
      </c>
      <c r="J22" s="45">
        <v>1850</v>
      </c>
      <c r="K22" s="44">
        <f t="shared" si="2"/>
        <v>1845</v>
      </c>
      <c r="L22" s="52">
        <v>1825</v>
      </c>
      <c r="M22" s="51">
        <v>1.3179000000000001</v>
      </c>
      <c r="N22" s="51">
        <v>1.1835</v>
      </c>
      <c r="O22" s="50">
        <v>112.5</v>
      </c>
      <c r="P22" s="43">
        <v>1384.78</v>
      </c>
      <c r="Q22" s="43">
        <v>1392.04</v>
      </c>
      <c r="R22" s="49">
        <f t="shared" si="3"/>
        <v>1542.0363329108577</v>
      </c>
      <c r="S22" s="48">
        <v>1.3218000000000001</v>
      </c>
    </row>
    <row r="23" spans="2:19">
      <c r="B23" s="47">
        <v>43028</v>
      </c>
      <c r="C23" s="46">
        <v>1815</v>
      </c>
      <c r="D23" s="45">
        <v>1825</v>
      </c>
      <c r="E23" s="44">
        <f t="shared" si="0"/>
        <v>1820</v>
      </c>
      <c r="F23" s="46">
        <v>1830</v>
      </c>
      <c r="G23" s="45">
        <v>1840</v>
      </c>
      <c r="H23" s="44">
        <f t="shared" si="1"/>
        <v>1835</v>
      </c>
      <c r="I23" s="46">
        <v>1840</v>
      </c>
      <c r="J23" s="45">
        <v>1850</v>
      </c>
      <c r="K23" s="44">
        <f t="shared" si="2"/>
        <v>1845</v>
      </c>
      <c r="L23" s="52">
        <v>1825</v>
      </c>
      <c r="M23" s="51">
        <v>1.3184</v>
      </c>
      <c r="N23" s="51">
        <v>1.1816</v>
      </c>
      <c r="O23" s="50">
        <v>113.18</v>
      </c>
      <c r="P23" s="43">
        <v>1384.25</v>
      </c>
      <c r="Q23" s="43">
        <v>1391.51</v>
      </c>
      <c r="R23" s="49">
        <f t="shared" si="3"/>
        <v>1544.5159106296546</v>
      </c>
      <c r="S23" s="48">
        <v>1.3223</v>
      </c>
    </row>
    <row r="24" spans="2:19">
      <c r="B24" s="47">
        <v>43031</v>
      </c>
      <c r="C24" s="46">
        <v>1815</v>
      </c>
      <c r="D24" s="45">
        <v>1825</v>
      </c>
      <c r="E24" s="44">
        <f t="shared" si="0"/>
        <v>1820</v>
      </c>
      <c r="F24" s="46">
        <v>1830</v>
      </c>
      <c r="G24" s="45">
        <v>1840</v>
      </c>
      <c r="H24" s="44">
        <f t="shared" si="1"/>
        <v>1835</v>
      </c>
      <c r="I24" s="46">
        <v>1840</v>
      </c>
      <c r="J24" s="45">
        <v>1850</v>
      </c>
      <c r="K24" s="44">
        <f t="shared" si="2"/>
        <v>1845</v>
      </c>
      <c r="L24" s="52">
        <v>1825</v>
      </c>
      <c r="M24" s="51">
        <v>1.3165</v>
      </c>
      <c r="N24" s="51">
        <v>1.1738999999999999</v>
      </c>
      <c r="O24" s="50">
        <v>113.83</v>
      </c>
      <c r="P24" s="43">
        <v>1386.25</v>
      </c>
      <c r="Q24" s="43">
        <v>1393.52</v>
      </c>
      <c r="R24" s="49">
        <f t="shared" si="3"/>
        <v>1554.646903484113</v>
      </c>
      <c r="S24" s="48">
        <v>1.3204</v>
      </c>
    </row>
    <row r="25" spans="2:19">
      <c r="B25" s="47">
        <v>43032</v>
      </c>
      <c r="C25" s="46">
        <v>1815</v>
      </c>
      <c r="D25" s="45">
        <v>1825</v>
      </c>
      <c r="E25" s="44">
        <f t="shared" si="0"/>
        <v>1820</v>
      </c>
      <c r="F25" s="46">
        <v>1830</v>
      </c>
      <c r="G25" s="45">
        <v>1840</v>
      </c>
      <c r="H25" s="44">
        <f t="shared" si="1"/>
        <v>1835</v>
      </c>
      <c r="I25" s="46">
        <v>1840</v>
      </c>
      <c r="J25" s="45">
        <v>1850</v>
      </c>
      <c r="K25" s="44">
        <f t="shared" si="2"/>
        <v>1845</v>
      </c>
      <c r="L25" s="52">
        <v>1825</v>
      </c>
      <c r="M25" s="51">
        <v>1.3163</v>
      </c>
      <c r="N25" s="51">
        <v>1.1758</v>
      </c>
      <c r="O25" s="50">
        <v>113.89</v>
      </c>
      <c r="P25" s="43">
        <v>1386.46</v>
      </c>
      <c r="Q25" s="43">
        <v>1393.73</v>
      </c>
      <c r="R25" s="49">
        <f t="shared" si="3"/>
        <v>1552.1347167885694</v>
      </c>
      <c r="S25" s="48">
        <v>1.3202</v>
      </c>
    </row>
    <row r="26" spans="2:19">
      <c r="B26" s="47">
        <v>43033</v>
      </c>
      <c r="C26" s="46">
        <v>1815</v>
      </c>
      <c r="D26" s="45">
        <v>1825</v>
      </c>
      <c r="E26" s="44">
        <f t="shared" si="0"/>
        <v>1820</v>
      </c>
      <c r="F26" s="46">
        <v>1830</v>
      </c>
      <c r="G26" s="45">
        <v>1840</v>
      </c>
      <c r="H26" s="44">
        <f t="shared" si="1"/>
        <v>1835</v>
      </c>
      <c r="I26" s="46">
        <v>1840</v>
      </c>
      <c r="J26" s="45">
        <v>1850</v>
      </c>
      <c r="K26" s="44">
        <f t="shared" si="2"/>
        <v>1845</v>
      </c>
      <c r="L26" s="52">
        <v>1825</v>
      </c>
      <c r="M26" s="51">
        <v>1.3255999999999999</v>
      </c>
      <c r="N26" s="51">
        <v>1.1779999999999999</v>
      </c>
      <c r="O26" s="50">
        <v>114.05</v>
      </c>
      <c r="P26" s="43">
        <v>1376.74</v>
      </c>
      <c r="Q26" s="43">
        <v>1383.87</v>
      </c>
      <c r="R26" s="49">
        <f t="shared" si="3"/>
        <v>1549.2359932088286</v>
      </c>
      <c r="S26" s="48">
        <v>1.3295999999999999</v>
      </c>
    </row>
    <row r="27" spans="2:19">
      <c r="B27" s="47">
        <v>43034</v>
      </c>
      <c r="C27" s="46">
        <v>1815</v>
      </c>
      <c r="D27" s="45">
        <v>1825</v>
      </c>
      <c r="E27" s="44">
        <f t="shared" si="0"/>
        <v>1820</v>
      </c>
      <c r="F27" s="46">
        <v>1830</v>
      </c>
      <c r="G27" s="45">
        <v>1840</v>
      </c>
      <c r="H27" s="44">
        <f t="shared" si="1"/>
        <v>1835</v>
      </c>
      <c r="I27" s="46">
        <v>1840</v>
      </c>
      <c r="J27" s="45">
        <v>1850</v>
      </c>
      <c r="K27" s="44">
        <f t="shared" si="2"/>
        <v>1845</v>
      </c>
      <c r="L27" s="52">
        <v>1825</v>
      </c>
      <c r="M27" s="51">
        <v>1.3210999999999999</v>
      </c>
      <c r="N27" s="51">
        <v>1.1768000000000001</v>
      </c>
      <c r="O27" s="50">
        <v>113.75</v>
      </c>
      <c r="P27" s="43">
        <v>1381.42</v>
      </c>
      <c r="Q27" s="43">
        <v>1388.68</v>
      </c>
      <c r="R27" s="49">
        <f t="shared" si="3"/>
        <v>1550.8157715839563</v>
      </c>
      <c r="S27" s="48">
        <v>1.325</v>
      </c>
    </row>
    <row r="28" spans="2:19">
      <c r="B28" s="47">
        <v>43035</v>
      </c>
      <c r="C28" s="46">
        <v>1815</v>
      </c>
      <c r="D28" s="45">
        <v>1825</v>
      </c>
      <c r="E28" s="44">
        <f t="shared" si="0"/>
        <v>1820</v>
      </c>
      <c r="F28" s="46">
        <v>1830</v>
      </c>
      <c r="G28" s="45">
        <v>1840</v>
      </c>
      <c r="H28" s="44">
        <f t="shared" si="1"/>
        <v>1835</v>
      </c>
      <c r="I28" s="46">
        <v>1840</v>
      </c>
      <c r="J28" s="45">
        <v>1850</v>
      </c>
      <c r="K28" s="44">
        <f t="shared" si="2"/>
        <v>1845</v>
      </c>
      <c r="L28" s="52">
        <v>1825</v>
      </c>
      <c r="M28" s="51">
        <v>1.3097000000000001</v>
      </c>
      <c r="N28" s="51">
        <v>1.1608000000000001</v>
      </c>
      <c r="O28" s="50">
        <v>114.16</v>
      </c>
      <c r="P28" s="43">
        <v>1393.45</v>
      </c>
      <c r="Q28" s="43">
        <v>1400.73</v>
      </c>
      <c r="R28" s="49">
        <f t="shared" si="3"/>
        <v>1572.1915920055133</v>
      </c>
      <c r="S28" s="48">
        <v>1.3136000000000001</v>
      </c>
    </row>
    <row r="29" spans="2:19">
      <c r="B29" s="47">
        <v>43038</v>
      </c>
      <c r="C29" s="46">
        <v>1910</v>
      </c>
      <c r="D29" s="45">
        <v>1920</v>
      </c>
      <c r="E29" s="44">
        <f t="shared" si="0"/>
        <v>1915</v>
      </c>
      <c r="F29" s="46">
        <v>1925</v>
      </c>
      <c r="G29" s="45">
        <v>1935</v>
      </c>
      <c r="H29" s="44">
        <f t="shared" si="1"/>
        <v>1930</v>
      </c>
      <c r="I29" s="46">
        <v>1935</v>
      </c>
      <c r="J29" s="45">
        <v>1945</v>
      </c>
      <c r="K29" s="44">
        <f t="shared" si="2"/>
        <v>1940</v>
      </c>
      <c r="L29" s="52">
        <v>1920</v>
      </c>
      <c r="M29" s="51">
        <v>1.3197000000000001</v>
      </c>
      <c r="N29" s="51">
        <v>1.1615</v>
      </c>
      <c r="O29" s="50">
        <v>113.63</v>
      </c>
      <c r="P29" s="43">
        <v>1454.88</v>
      </c>
      <c r="Q29" s="43">
        <v>1461.92</v>
      </c>
      <c r="R29" s="49">
        <f t="shared" si="3"/>
        <v>1653.0348687042617</v>
      </c>
      <c r="S29" s="48">
        <v>1.3236000000000001</v>
      </c>
    </row>
    <row r="30" spans="2:19">
      <c r="B30" s="47">
        <v>43039</v>
      </c>
      <c r="C30" s="46">
        <v>1845</v>
      </c>
      <c r="D30" s="45">
        <v>1855</v>
      </c>
      <c r="E30" s="44">
        <f t="shared" si="0"/>
        <v>1850</v>
      </c>
      <c r="F30" s="46">
        <v>1860</v>
      </c>
      <c r="G30" s="45">
        <v>1870</v>
      </c>
      <c r="H30" s="44">
        <f t="shared" si="1"/>
        <v>1865</v>
      </c>
      <c r="I30" s="46">
        <v>1870</v>
      </c>
      <c r="J30" s="45">
        <v>1880</v>
      </c>
      <c r="K30" s="44">
        <f t="shared" si="2"/>
        <v>1875</v>
      </c>
      <c r="L30" s="52">
        <v>1855</v>
      </c>
      <c r="M30" s="51">
        <v>1.3236000000000001</v>
      </c>
      <c r="N30" s="51">
        <v>1.1636</v>
      </c>
      <c r="O30" s="50">
        <v>113.42</v>
      </c>
      <c r="P30" s="43">
        <v>1401.48</v>
      </c>
      <c r="Q30" s="43">
        <v>1408.66</v>
      </c>
      <c r="R30" s="49">
        <f t="shared" si="3"/>
        <v>1594.1904434513579</v>
      </c>
      <c r="S30" s="48">
        <v>1.3274999999999999</v>
      </c>
    </row>
    <row r="31" spans="2:19" s="10" customFormat="1">
      <c r="B31" s="42" t="s">
        <v>11</v>
      </c>
      <c r="C31" s="41">
        <f>ROUND(AVERAGE(C9:C30),2)</f>
        <v>1815.45</v>
      </c>
      <c r="D31" s="40">
        <f>ROUND(AVERAGE(D9:D30),2)</f>
        <v>1825.45</v>
      </c>
      <c r="E31" s="39">
        <f>ROUND(AVERAGE(C31:D31),2)</f>
        <v>1820.45</v>
      </c>
      <c r="F31" s="41">
        <f>ROUND(AVERAGE(F9:F30),2)</f>
        <v>1829.09</v>
      </c>
      <c r="G31" s="40">
        <f>ROUND(AVERAGE(G9:G30),2)</f>
        <v>1839.09</v>
      </c>
      <c r="H31" s="39">
        <f>ROUND(AVERAGE(F31:G31),2)</f>
        <v>1834.09</v>
      </c>
      <c r="I31" s="41">
        <f>ROUND(AVERAGE(I9:I30),2)</f>
        <v>1839.09</v>
      </c>
      <c r="J31" s="40">
        <f>ROUND(AVERAGE(J9:J30),2)</f>
        <v>1849.09</v>
      </c>
      <c r="K31" s="39">
        <f>ROUND(AVERAGE(I31:J31),2)</f>
        <v>1844.09</v>
      </c>
      <c r="L31" s="38">
        <f>ROUND(AVERAGE(L9:L30),2)</f>
        <v>1825.45</v>
      </c>
      <c r="M31" s="37">
        <f>ROUND(AVERAGE(M9:M30),4)</f>
        <v>1.3199000000000001</v>
      </c>
      <c r="N31" s="36">
        <f>ROUND(AVERAGE(N9:N30),4)</f>
        <v>1.1755</v>
      </c>
      <c r="O31" s="175">
        <f>ROUND(AVERAGE(O9:O30),2)</f>
        <v>112.94</v>
      </c>
      <c r="P31" s="35">
        <f>AVERAGE(P9:P30)</f>
        <v>1383.1050000000005</v>
      </c>
      <c r="Q31" s="35">
        <f>AVERAGE(Q9:Q30)</f>
        <v>1389.3022727272726</v>
      </c>
      <c r="R31" s="35">
        <f>AVERAGE(R9:R30)</f>
        <v>1552.9735172242581</v>
      </c>
      <c r="S31" s="34">
        <f>AVERAGE(S9:S30)</f>
        <v>1.3237954545454544</v>
      </c>
    </row>
    <row r="32" spans="2:19" s="5" customFormat="1">
      <c r="B32" s="33" t="s">
        <v>12</v>
      </c>
      <c r="C32" s="32">
        <f t="shared" ref="C32:S32" si="4">MAX(C9:C30)</f>
        <v>1910</v>
      </c>
      <c r="D32" s="31">
        <f t="shared" si="4"/>
        <v>1920</v>
      </c>
      <c r="E32" s="30">
        <f t="shared" si="4"/>
        <v>1915</v>
      </c>
      <c r="F32" s="32">
        <f t="shared" si="4"/>
        <v>1925</v>
      </c>
      <c r="G32" s="31">
        <f t="shared" si="4"/>
        <v>1935</v>
      </c>
      <c r="H32" s="30">
        <f t="shared" si="4"/>
        <v>1930</v>
      </c>
      <c r="I32" s="32">
        <f t="shared" si="4"/>
        <v>1935</v>
      </c>
      <c r="J32" s="31">
        <f t="shared" si="4"/>
        <v>1945</v>
      </c>
      <c r="K32" s="30">
        <f t="shared" si="4"/>
        <v>1940</v>
      </c>
      <c r="L32" s="29">
        <f t="shared" si="4"/>
        <v>1920</v>
      </c>
      <c r="M32" s="28">
        <f t="shared" si="4"/>
        <v>1.3297000000000001</v>
      </c>
      <c r="N32" s="27">
        <f t="shared" si="4"/>
        <v>1.1854</v>
      </c>
      <c r="O32" s="26">
        <f t="shared" si="4"/>
        <v>114.16</v>
      </c>
      <c r="P32" s="25">
        <f t="shared" si="4"/>
        <v>1454.88</v>
      </c>
      <c r="Q32" s="25">
        <f t="shared" si="4"/>
        <v>1461.92</v>
      </c>
      <c r="R32" s="25">
        <f t="shared" si="4"/>
        <v>1653.0348687042617</v>
      </c>
      <c r="S32" s="24">
        <f t="shared" si="4"/>
        <v>1.3337000000000001</v>
      </c>
    </row>
    <row r="33" spans="2:19" s="5" customFormat="1" ht="13.5" thickBot="1">
      <c r="B33" s="23" t="s">
        <v>13</v>
      </c>
      <c r="C33" s="22">
        <f t="shared" ref="C33:S33" si="5">MIN(C9:C30)</f>
        <v>1770</v>
      </c>
      <c r="D33" s="21">
        <f t="shared" si="5"/>
        <v>1780</v>
      </c>
      <c r="E33" s="20">
        <f t="shared" si="5"/>
        <v>1775</v>
      </c>
      <c r="F33" s="22">
        <f t="shared" si="5"/>
        <v>1780</v>
      </c>
      <c r="G33" s="21">
        <f t="shared" si="5"/>
        <v>1790</v>
      </c>
      <c r="H33" s="20">
        <f t="shared" si="5"/>
        <v>1785</v>
      </c>
      <c r="I33" s="22">
        <f t="shared" si="5"/>
        <v>1790</v>
      </c>
      <c r="J33" s="21">
        <f t="shared" si="5"/>
        <v>1800</v>
      </c>
      <c r="K33" s="20">
        <f t="shared" si="5"/>
        <v>1795</v>
      </c>
      <c r="L33" s="19">
        <f t="shared" si="5"/>
        <v>1780</v>
      </c>
      <c r="M33" s="18">
        <f t="shared" si="5"/>
        <v>1.3078000000000001</v>
      </c>
      <c r="N33" s="17">
        <f t="shared" si="5"/>
        <v>1.1608000000000001</v>
      </c>
      <c r="O33" s="16">
        <f t="shared" si="5"/>
        <v>111.74</v>
      </c>
      <c r="P33" s="15">
        <f t="shared" si="5"/>
        <v>1339.66</v>
      </c>
      <c r="Q33" s="15">
        <f t="shared" si="5"/>
        <v>1343.24</v>
      </c>
      <c r="R33" s="15">
        <f t="shared" si="5"/>
        <v>1510.9073932603346</v>
      </c>
      <c r="S33" s="14">
        <f t="shared" si="5"/>
        <v>1.3117000000000001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30</v>
      </c>
    </row>
    <row r="6" spans="1:19" ht="13.5" thickBot="1">
      <c r="B6" s="1">
        <v>43010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43010</v>
      </c>
      <c r="C9" s="46">
        <v>1955</v>
      </c>
      <c r="D9" s="45">
        <v>1965</v>
      </c>
      <c r="E9" s="44">
        <f t="shared" ref="E9:E30" si="0">AVERAGE(C9:D9)</f>
        <v>1960</v>
      </c>
      <c r="F9" s="46">
        <v>1970</v>
      </c>
      <c r="G9" s="45">
        <v>1980</v>
      </c>
      <c r="H9" s="44">
        <f t="shared" ref="H9:H30" si="1">AVERAGE(F9:G9)</f>
        <v>1975</v>
      </c>
      <c r="I9" s="46">
        <v>2015</v>
      </c>
      <c r="J9" s="45">
        <v>2025</v>
      </c>
      <c r="K9" s="44">
        <f t="shared" ref="K9:K30" si="2">AVERAGE(I9:J9)</f>
        <v>2020</v>
      </c>
      <c r="L9" s="52">
        <v>1965</v>
      </c>
      <c r="M9" s="51">
        <v>1.3287</v>
      </c>
      <c r="N9" s="53">
        <v>1.1738999999999999</v>
      </c>
      <c r="O9" s="50">
        <v>112.85</v>
      </c>
      <c r="P9" s="43">
        <v>1478.89</v>
      </c>
      <c r="Q9" s="43">
        <v>1485.82</v>
      </c>
      <c r="R9" s="49">
        <f t="shared" ref="R9:R30" si="3">L9/N9</f>
        <v>1673.9074878609763</v>
      </c>
      <c r="S9" s="48">
        <v>1.3326</v>
      </c>
    </row>
    <row r="10" spans="1:19">
      <c r="B10" s="47">
        <v>43011</v>
      </c>
      <c r="C10" s="46">
        <v>1935</v>
      </c>
      <c r="D10" s="45">
        <v>1945</v>
      </c>
      <c r="E10" s="44">
        <f t="shared" si="0"/>
        <v>1940</v>
      </c>
      <c r="F10" s="46">
        <v>1955</v>
      </c>
      <c r="G10" s="45">
        <v>1965</v>
      </c>
      <c r="H10" s="44">
        <f t="shared" si="1"/>
        <v>1960</v>
      </c>
      <c r="I10" s="46">
        <v>2020</v>
      </c>
      <c r="J10" s="45">
        <v>2030</v>
      </c>
      <c r="K10" s="44">
        <f t="shared" si="2"/>
        <v>2025</v>
      </c>
      <c r="L10" s="52">
        <v>1945</v>
      </c>
      <c r="M10" s="51">
        <v>1.325</v>
      </c>
      <c r="N10" s="51">
        <v>1.175</v>
      </c>
      <c r="O10" s="50">
        <v>113.04</v>
      </c>
      <c r="P10" s="43">
        <v>1467.92</v>
      </c>
      <c r="Q10" s="43">
        <v>1478.67</v>
      </c>
      <c r="R10" s="49">
        <f t="shared" si="3"/>
        <v>1655.3191489361702</v>
      </c>
      <c r="S10" s="48">
        <v>1.3289</v>
      </c>
    </row>
    <row r="11" spans="1:19">
      <c r="B11" s="47">
        <v>43012</v>
      </c>
      <c r="C11" s="46">
        <v>1934</v>
      </c>
      <c r="D11" s="45">
        <v>1936</v>
      </c>
      <c r="E11" s="44">
        <f t="shared" si="0"/>
        <v>1935</v>
      </c>
      <c r="F11" s="46">
        <v>1950</v>
      </c>
      <c r="G11" s="45">
        <v>1955</v>
      </c>
      <c r="H11" s="44">
        <f t="shared" si="1"/>
        <v>1952.5</v>
      </c>
      <c r="I11" s="46">
        <v>2015</v>
      </c>
      <c r="J11" s="45">
        <v>2025</v>
      </c>
      <c r="K11" s="44">
        <f t="shared" si="2"/>
        <v>2020</v>
      </c>
      <c r="L11" s="52">
        <v>1936</v>
      </c>
      <c r="M11" s="51">
        <v>1.3270999999999999</v>
      </c>
      <c r="N11" s="51">
        <v>1.1780999999999999</v>
      </c>
      <c r="O11" s="50">
        <v>112.37</v>
      </c>
      <c r="P11" s="43">
        <v>1458.82</v>
      </c>
      <c r="Q11" s="43">
        <v>1468.82</v>
      </c>
      <c r="R11" s="49">
        <f t="shared" si="3"/>
        <v>1643.3239962651728</v>
      </c>
      <c r="S11" s="48">
        <v>1.331</v>
      </c>
    </row>
    <row r="12" spans="1:19">
      <c r="B12" s="47">
        <v>43013</v>
      </c>
      <c r="C12" s="46">
        <v>1915</v>
      </c>
      <c r="D12" s="45">
        <v>1925</v>
      </c>
      <c r="E12" s="44">
        <f t="shared" si="0"/>
        <v>1920</v>
      </c>
      <c r="F12" s="46">
        <v>1930</v>
      </c>
      <c r="G12" s="45">
        <v>1940</v>
      </c>
      <c r="H12" s="44">
        <f t="shared" si="1"/>
        <v>1935</v>
      </c>
      <c r="I12" s="46">
        <v>1995</v>
      </c>
      <c r="J12" s="45">
        <v>2005</v>
      </c>
      <c r="K12" s="44">
        <f t="shared" si="2"/>
        <v>2000</v>
      </c>
      <c r="L12" s="52">
        <v>1925</v>
      </c>
      <c r="M12" s="51">
        <v>1.3167</v>
      </c>
      <c r="N12" s="51">
        <v>1.1736</v>
      </c>
      <c r="O12" s="50">
        <v>112.5</v>
      </c>
      <c r="P12" s="43">
        <v>1461.99</v>
      </c>
      <c r="Q12" s="43">
        <v>1469.03</v>
      </c>
      <c r="R12" s="49">
        <f t="shared" si="3"/>
        <v>1640.2522154055896</v>
      </c>
      <c r="S12" s="48">
        <v>1.3206</v>
      </c>
    </row>
    <row r="13" spans="1:19">
      <c r="B13" s="47">
        <v>43014</v>
      </c>
      <c r="C13" s="46">
        <v>1920</v>
      </c>
      <c r="D13" s="45">
        <v>1925</v>
      </c>
      <c r="E13" s="44">
        <f t="shared" si="0"/>
        <v>1922.5</v>
      </c>
      <c r="F13" s="46">
        <v>1940</v>
      </c>
      <c r="G13" s="45">
        <v>1950</v>
      </c>
      <c r="H13" s="44">
        <f t="shared" si="1"/>
        <v>1945</v>
      </c>
      <c r="I13" s="46">
        <v>2005</v>
      </c>
      <c r="J13" s="45">
        <v>2015</v>
      </c>
      <c r="K13" s="44">
        <f t="shared" si="2"/>
        <v>2010</v>
      </c>
      <c r="L13" s="52">
        <v>1925</v>
      </c>
      <c r="M13" s="51">
        <v>1.3078000000000001</v>
      </c>
      <c r="N13" s="51">
        <v>1.1707000000000001</v>
      </c>
      <c r="O13" s="50">
        <v>112.94</v>
      </c>
      <c r="P13" s="43">
        <v>1471.94</v>
      </c>
      <c r="Q13" s="43">
        <v>1486.62</v>
      </c>
      <c r="R13" s="49">
        <f t="shared" si="3"/>
        <v>1644.3153668745194</v>
      </c>
      <c r="S13" s="48">
        <v>1.3117000000000001</v>
      </c>
    </row>
    <row r="14" spans="1:19">
      <c r="B14" s="47">
        <v>43017</v>
      </c>
      <c r="C14" s="46">
        <v>1910</v>
      </c>
      <c r="D14" s="45">
        <v>1920</v>
      </c>
      <c r="E14" s="44">
        <f t="shared" si="0"/>
        <v>1915</v>
      </c>
      <c r="F14" s="46">
        <v>1925</v>
      </c>
      <c r="G14" s="45">
        <v>1935</v>
      </c>
      <c r="H14" s="44">
        <f t="shared" si="1"/>
        <v>1930</v>
      </c>
      <c r="I14" s="46">
        <v>1990</v>
      </c>
      <c r="J14" s="45">
        <v>2000</v>
      </c>
      <c r="K14" s="44">
        <f t="shared" si="2"/>
        <v>1995</v>
      </c>
      <c r="L14" s="52">
        <v>1920</v>
      </c>
      <c r="M14" s="51">
        <v>1.3173999999999999</v>
      </c>
      <c r="N14" s="51">
        <v>1.1748000000000001</v>
      </c>
      <c r="O14" s="50">
        <v>112.67</v>
      </c>
      <c r="P14" s="43">
        <v>1457.42</v>
      </c>
      <c r="Q14" s="43">
        <v>1464.47</v>
      </c>
      <c r="R14" s="49">
        <f t="shared" si="3"/>
        <v>1634.3207354443309</v>
      </c>
      <c r="S14" s="48">
        <v>1.3212999999999999</v>
      </c>
    </row>
    <row r="15" spans="1:19">
      <c r="B15" s="47">
        <v>43018</v>
      </c>
      <c r="C15" s="46">
        <v>1916</v>
      </c>
      <c r="D15" s="45">
        <v>1917</v>
      </c>
      <c r="E15" s="44">
        <f t="shared" si="0"/>
        <v>1916.5</v>
      </c>
      <c r="F15" s="46">
        <v>1940</v>
      </c>
      <c r="G15" s="45">
        <v>1945</v>
      </c>
      <c r="H15" s="44">
        <f t="shared" si="1"/>
        <v>1942.5</v>
      </c>
      <c r="I15" s="46">
        <v>2000</v>
      </c>
      <c r="J15" s="45">
        <v>2010</v>
      </c>
      <c r="K15" s="44">
        <f t="shared" si="2"/>
        <v>2005</v>
      </c>
      <c r="L15" s="52">
        <v>1917</v>
      </c>
      <c r="M15" s="51">
        <v>1.3198000000000001</v>
      </c>
      <c r="N15" s="51">
        <v>1.1796</v>
      </c>
      <c r="O15" s="50">
        <v>112.34</v>
      </c>
      <c r="P15" s="43">
        <v>1452.49</v>
      </c>
      <c r="Q15" s="43">
        <v>1469.26</v>
      </c>
      <c r="R15" s="49">
        <f t="shared" si="3"/>
        <v>1625.1271617497457</v>
      </c>
      <c r="S15" s="48">
        <v>1.3238000000000001</v>
      </c>
    </row>
    <row r="16" spans="1:19">
      <c r="B16" s="47">
        <v>43019</v>
      </c>
      <c r="C16" s="46">
        <v>1900</v>
      </c>
      <c r="D16" s="45">
        <v>1902</v>
      </c>
      <c r="E16" s="44">
        <f t="shared" si="0"/>
        <v>1901</v>
      </c>
      <c r="F16" s="46">
        <v>1915</v>
      </c>
      <c r="G16" s="45">
        <v>1920</v>
      </c>
      <c r="H16" s="44">
        <f t="shared" si="1"/>
        <v>1917.5</v>
      </c>
      <c r="I16" s="46">
        <v>1975</v>
      </c>
      <c r="J16" s="45">
        <v>1985</v>
      </c>
      <c r="K16" s="44">
        <f t="shared" si="2"/>
        <v>1980</v>
      </c>
      <c r="L16" s="52">
        <v>1902</v>
      </c>
      <c r="M16" s="51">
        <v>1.319</v>
      </c>
      <c r="N16" s="51">
        <v>1.1829000000000001</v>
      </c>
      <c r="O16" s="50">
        <v>112.23</v>
      </c>
      <c r="P16" s="43">
        <v>1442</v>
      </c>
      <c r="Q16" s="43">
        <v>1451.14</v>
      </c>
      <c r="R16" s="49">
        <f t="shared" si="3"/>
        <v>1607.9127567841745</v>
      </c>
      <c r="S16" s="48">
        <v>1.3230999999999999</v>
      </c>
    </row>
    <row r="17" spans="2:19">
      <c r="B17" s="47">
        <v>43020</v>
      </c>
      <c r="C17" s="46">
        <v>1879</v>
      </c>
      <c r="D17" s="45">
        <v>1881</v>
      </c>
      <c r="E17" s="44">
        <f t="shared" si="0"/>
        <v>1880</v>
      </c>
      <c r="F17" s="46">
        <v>1895</v>
      </c>
      <c r="G17" s="45">
        <v>1905</v>
      </c>
      <c r="H17" s="44">
        <f t="shared" si="1"/>
        <v>1900</v>
      </c>
      <c r="I17" s="46">
        <v>1960</v>
      </c>
      <c r="J17" s="45">
        <v>1970</v>
      </c>
      <c r="K17" s="44">
        <f t="shared" si="2"/>
        <v>1965</v>
      </c>
      <c r="L17" s="52">
        <v>1881</v>
      </c>
      <c r="M17" s="51">
        <v>1.3139000000000001</v>
      </c>
      <c r="N17" s="51">
        <v>1.1854</v>
      </c>
      <c r="O17" s="50">
        <v>112.31</v>
      </c>
      <c r="P17" s="43">
        <v>1431.62</v>
      </c>
      <c r="Q17" s="43">
        <v>1445.59</v>
      </c>
      <c r="R17" s="49">
        <f t="shared" si="3"/>
        <v>1586.8061413868736</v>
      </c>
      <c r="S17" s="48">
        <v>1.3178000000000001</v>
      </c>
    </row>
    <row r="18" spans="2:19">
      <c r="B18" s="47">
        <v>43021</v>
      </c>
      <c r="C18" s="46">
        <v>1890</v>
      </c>
      <c r="D18" s="45">
        <v>1900</v>
      </c>
      <c r="E18" s="44">
        <f t="shared" si="0"/>
        <v>1895</v>
      </c>
      <c r="F18" s="46">
        <v>1930</v>
      </c>
      <c r="G18" s="45">
        <v>1940</v>
      </c>
      <c r="H18" s="44">
        <f t="shared" si="1"/>
        <v>1935</v>
      </c>
      <c r="I18" s="46">
        <v>1995</v>
      </c>
      <c r="J18" s="45">
        <v>2005</v>
      </c>
      <c r="K18" s="44">
        <f t="shared" si="2"/>
        <v>2000</v>
      </c>
      <c r="L18" s="52">
        <v>1900</v>
      </c>
      <c r="M18" s="51">
        <v>1.3275999999999999</v>
      </c>
      <c r="N18" s="51">
        <v>1.1807000000000001</v>
      </c>
      <c r="O18" s="50">
        <v>112.22</v>
      </c>
      <c r="P18" s="43">
        <v>1431.15</v>
      </c>
      <c r="Q18" s="43">
        <v>1457</v>
      </c>
      <c r="R18" s="49">
        <f t="shared" si="3"/>
        <v>1609.2148725332429</v>
      </c>
      <c r="S18" s="48">
        <v>1.3314999999999999</v>
      </c>
    </row>
    <row r="19" spans="2:19">
      <c r="B19" s="47">
        <v>43024</v>
      </c>
      <c r="C19" s="46">
        <v>1825</v>
      </c>
      <c r="D19" s="45">
        <v>1830</v>
      </c>
      <c r="E19" s="44">
        <f t="shared" si="0"/>
        <v>1827.5</v>
      </c>
      <c r="F19" s="46">
        <v>1840</v>
      </c>
      <c r="G19" s="45">
        <v>1850</v>
      </c>
      <c r="H19" s="44">
        <f t="shared" si="1"/>
        <v>1845</v>
      </c>
      <c r="I19" s="46">
        <v>1900</v>
      </c>
      <c r="J19" s="45">
        <v>1910</v>
      </c>
      <c r="K19" s="44">
        <f t="shared" si="2"/>
        <v>1905</v>
      </c>
      <c r="L19" s="52">
        <v>1830</v>
      </c>
      <c r="M19" s="51">
        <v>1.3297000000000001</v>
      </c>
      <c r="N19" s="51">
        <v>1.1806000000000001</v>
      </c>
      <c r="O19" s="50">
        <v>111.74</v>
      </c>
      <c r="P19" s="43">
        <v>1376.25</v>
      </c>
      <c r="Q19" s="43">
        <v>1387.12</v>
      </c>
      <c r="R19" s="49">
        <f t="shared" si="3"/>
        <v>1550.0592918854818</v>
      </c>
      <c r="S19" s="48">
        <v>1.3337000000000001</v>
      </c>
    </row>
    <row r="20" spans="2:19">
      <c r="B20" s="47">
        <v>43025</v>
      </c>
      <c r="C20" s="46">
        <v>1845</v>
      </c>
      <c r="D20" s="45">
        <v>1850</v>
      </c>
      <c r="E20" s="44">
        <f t="shared" si="0"/>
        <v>1847.5</v>
      </c>
      <c r="F20" s="46">
        <v>1870</v>
      </c>
      <c r="G20" s="45">
        <v>1880</v>
      </c>
      <c r="H20" s="44">
        <f t="shared" si="1"/>
        <v>1875</v>
      </c>
      <c r="I20" s="46">
        <v>1930</v>
      </c>
      <c r="J20" s="45">
        <v>1940</v>
      </c>
      <c r="K20" s="44">
        <f t="shared" si="2"/>
        <v>1935</v>
      </c>
      <c r="L20" s="52">
        <v>1850</v>
      </c>
      <c r="M20" s="51">
        <v>1.3187</v>
      </c>
      <c r="N20" s="51">
        <v>1.1762999999999999</v>
      </c>
      <c r="O20" s="50">
        <v>112.18</v>
      </c>
      <c r="P20" s="43">
        <v>1402.9</v>
      </c>
      <c r="Q20" s="43">
        <v>1421.44</v>
      </c>
      <c r="R20" s="49">
        <f t="shared" si="3"/>
        <v>1572.7280455666073</v>
      </c>
      <c r="S20" s="48">
        <v>1.3226</v>
      </c>
    </row>
    <row r="21" spans="2:19">
      <c r="B21" s="47">
        <v>43026</v>
      </c>
      <c r="C21" s="46">
        <v>1840</v>
      </c>
      <c r="D21" s="45">
        <v>1845</v>
      </c>
      <c r="E21" s="44">
        <f t="shared" si="0"/>
        <v>1842.5</v>
      </c>
      <c r="F21" s="46">
        <v>1870</v>
      </c>
      <c r="G21" s="45">
        <v>1880</v>
      </c>
      <c r="H21" s="44">
        <f t="shared" si="1"/>
        <v>1875</v>
      </c>
      <c r="I21" s="46">
        <v>1930</v>
      </c>
      <c r="J21" s="45">
        <v>1940</v>
      </c>
      <c r="K21" s="44">
        <f t="shared" si="2"/>
        <v>1935</v>
      </c>
      <c r="L21" s="52">
        <v>1845</v>
      </c>
      <c r="M21" s="51">
        <v>1.3169</v>
      </c>
      <c r="N21" s="51">
        <v>1.1746000000000001</v>
      </c>
      <c r="O21" s="50">
        <v>112.83</v>
      </c>
      <c r="P21" s="43">
        <v>1401.02</v>
      </c>
      <c r="Q21" s="43">
        <v>1423.27</v>
      </c>
      <c r="R21" s="49">
        <f t="shared" si="3"/>
        <v>1570.7474885067256</v>
      </c>
      <c r="S21" s="48">
        <v>1.3209</v>
      </c>
    </row>
    <row r="22" spans="2:19">
      <c r="B22" s="47">
        <v>43027</v>
      </c>
      <c r="C22" s="46">
        <v>1909.5</v>
      </c>
      <c r="D22" s="45">
        <v>1910</v>
      </c>
      <c r="E22" s="44">
        <f t="shared" si="0"/>
        <v>1909.75</v>
      </c>
      <c r="F22" s="46">
        <v>1925</v>
      </c>
      <c r="G22" s="45">
        <v>1930</v>
      </c>
      <c r="H22" s="44">
        <f t="shared" si="1"/>
        <v>1927.5</v>
      </c>
      <c r="I22" s="46">
        <v>1985</v>
      </c>
      <c r="J22" s="45">
        <v>1995</v>
      </c>
      <c r="K22" s="44">
        <f t="shared" si="2"/>
        <v>1990</v>
      </c>
      <c r="L22" s="52">
        <v>1910</v>
      </c>
      <c r="M22" s="51">
        <v>1.3179000000000001</v>
      </c>
      <c r="N22" s="51">
        <v>1.1835</v>
      </c>
      <c r="O22" s="50">
        <v>112.5</v>
      </c>
      <c r="P22" s="43">
        <v>1449.28</v>
      </c>
      <c r="Q22" s="43">
        <v>1460.13</v>
      </c>
      <c r="R22" s="49">
        <f t="shared" si="3"/>
        <v>1613.8572032108154</v>
      </c>
      <c r="S22" s="48">
        <v>1.3218000000000001</v>
      </c>
    </row>
    <row r="23" spans="2:19">
      <c r="B23" s="47">
        <v>43028</v>
      </c>
      <c r="C23" s="46">
        <v>1907</v>
      </c>
      <c r="D23" s="45">
        <v>1908</v>
      </c>
      <c r="E23" s="44">
        <f t="shared" si="0"/>
        <v>1907.5</v>
      </c>
      <c r="F23" s="46">
        <v>1920</v>
      </c>
      <c r="G23" s="45">
        <v>1930</v>
      </c>
      <c r="H23" s="44">
        <f t="shared" si="1"/>
        <v>1925</v>
      </c>
      <c r="I23" s="46">
        <v>1980</v>
      </c>
      <c r="J23" s="45">
        <v>1990</v>
      </c>
      <c r="K23" s="44">
        <f t="shared" si="2"/>
        <v>1985</v>
      </c>
      <c r="L23" s="52">
        <v>1908</v>
      </c>
      <c r="M23" s="51">
        <v>1.3184</v>
      </c>
      <c r="N23" s="51">
        <v>1.1816</v>
      </c>
      <c r="O23" s="50">
        <v>113.18</v>
      </c>
      <c r="P23" s="43">
        <v>1447.21</v>
      </c>
      <c r="Q23" s="43">
        <v>1459.58</v>
      </c>
      <c r="R23" s="49">
        <f t="shared" si="3"/>
        <v>1614.7596479350034</v>
      </c>
      <c r="S23" s="48">
        <v>1.3223</v>
      </c>
    </row>
    <row r="24" spans="2:19">
      <c r="B24" s="47">
        <v>43031</v>
      </c>
      <c r="C24" s="46">
        <v>1875</v>
      </c>
      <c r="D24" s="45">
        <v>1880</v>
      </c>
      <c r="E24" s="44">
        <f t="shared" si="0"/>
        <v>1877.5</v>
      </c>
      <c r="F24" s="46">
        <v>1890</v>
      </c>
      <c r="G24" s="45">
        <v>1900</v>
      </c>
      <c r="H24" s="44">
        <f t="shared" si="1"/>
        <v>1895</v>
      </c>
      <c r="I24" s="46">
        <v>1950</v>
      </c>
      <c r="J24" s="45">
        <v>1960</v>
      </c>
      <c r="K24" s="44">
        <f t="shared" si="2"/>
        <v>1955</v>
      </c>
      <c r="L24" s="52">
        <v>1880</v>
      </c>
      <c r="M24" s="51">
        <v>1.3165</v>
      </c>
      <c r="N24" s="51">
        <v>1.1738999999999999</v>
      </c>
      <c r="O24" s="50">
        <v>113.83</v>
      </c>
      <c r="P24" s="43">
        <v>1428.03</v>
      </c>
      <c r="Q24" s="43">
        <v>1438.96</v>
      </c>
      <c r="R24" s="49">
        <f t="shared" si="3"/>
        <v>1601.4992759178806</v>
      </c>
      <c r="S24" s="48">
        <v>1.3204</v>
      </c>
    </row>
    <row r="25" spans="2:19">
      <c r="B25" s="47">
        <v>43032</v>
      </c>
      <c r="C25" s="46">
        <v>1860</v>
      </c>
      <c r="D25" s="45">
        <v>1870</v>
      </c>
      <c r="E25" s="44">
        <f t="shared" si="0"/>
        <v>1865</v>
      </c>
      <c r="F25" s="46">
        <v>1900</v>
      </c>
      <c r="G25" s="45">
        <v>1910</v>
      </c>
      <c r="H25" s="44">
        <f t="shared" si="1"/>
        <v>1905</v>
      </c>
      <c r="I25" s="46">
        <v>1960</v>
      </c>
      <c r="J25" s="45">
        <v>1970</v>
      </c>
      <c r="K25" s="44">
        <f t="shared" si="2"/>
        <v>1965</v>
      </c>
      <c r="L25" s="52">
        <v>1870</v>
      </c>
      <c r="M25" s="51">
        <v>1.3163</v>
      </c>
      <c r="N25" s="51">
        <v>1.1758</v>
      </c>
      <c r="O25" s="50">
        <v>113.89</v>
      </c>
      <c r="P25" s="43">
        <v>1420.65</v>
      </c>
      <c r="Q25" s="43">
        <v>1446.75</v>
      </c>
      <c r="R25" s="49">
        <f t="shared" si="3"/>
        <v>1590.4065317230823</v>
      </c>
      <c r="S25" s="48">
        <v>1.3202</v>
      </c>
    </row>
    <row r="26" spans="2:19">
      <c r="B26" s="47">
        <v>43033</v>
      </c>
      <c r="C26" s="46">
        <v>1928</v>
      </c>
      <c r="D26" s="45">
        <v>1930</v>
      </c>
      <c r="E26" s="44">
        <f t="shared" si="0"/>
        <v>1929</v>
      </c>
      <c r="F26" s="46">
        <v>1930</v>
      </c>
      <c r="G26" s="45">
        <v>1940</v>
      </c>
      <c r="H26" s="44">
        <f t="shared" si="1"/>
        <v>1935</v>
      </c>
      <c r="I26" s="46">
        <v>1980</v>
      </c>
      <c r="J26" s="45">
        <v>1990</v>
      </c>
      <c r="K26" s="44">
        <f t="shared" si="2"/>
        <v>1985</v>
      </c>
      <c r="L26" s="52">
        <v>1930</v>
      </c>
      <c r="M26" s="51">
        <v>1.3255999999999999</v>
      </c>
      <c r="N26" s="51">
        <v>1.1779999999999999</v>
      </c>
      <c r="O26" s="50">
        <v>114.05</v>
      </c>
      <c r="P26" s="43">
        <v>1455.94</v>
      </c>
      <c r="Q26" s="43">
        <v>1459.09</v>
      </c>
      <c r="R26" s="49">
        <f t="shared" si="3"/>
        <v>1638.3701188455009</v>
      </c>
      <c r="S26" s="48">
        <v>1.3295999999999999</v>
      </c>
    </row>
    <row r="27" spans="2:19">
      <c r="B27" s="47">
        <v>43034</v>
      </c>
      <c r="C27" s="46">
        <v>1935</v>
      </c>
      <c r="D27" s="45">
        <v>1945</v>
      </c>
      <c r="E27" s="44">
        <f t="shared" si="0"/>
        <v>1940</v>
      </c>
      <c r="F27" s="46">
        <v>1950</v>
      </c>
      <c r="G27" s="45">
        <v>1960</v>
      </c>
      <c r="H27" s="44">
        <f t="shared" si="1"/>
        <v>1955</v>
      </c>
      <c r="I27" s="46">
        <v>2005</v>
      </c>
      <c r="J27" s="45">
        <v>2015</v>
      </c>
      <c r="K27" s="44">
        <f t="shared" si="2"/>
        <v>2010</v>
      </c>
      <c r="L27" s="52">
        <v>1945</v>
      </c>
      <c r="M27" s="51">
        <v>1.3210999999999999</v>
      </c>
      <c r="N27" s="51">
        <v>1.1768000000000001</v>
      </c>
      <c r="O27" s="50">
        <v>113.75</v>
      </c>
      <c r="P27" s="43">
        <v>1472.26</v>
      </c>
      <c r="Q27" s="43">
        <v>1479.25</v>
      </c>
      <c r="R27" s="49">
        <f t="shared" si="3"/>
        <v>1652.7872195785178</v>
      </c>
      <c r="S27" s="48">
        <v>1.325</v>
      </c>
    </row>
    <row r="28" spans="2:19">
      <c r="B28" s="47">
        <v>43035</v>
      </c>
      <c r="C28" s="46">
        <v>1875</v>
      </c>
      <c r="D28" s="45">
        <v>1880</v>
      </c>
      <c r="E28" s="44">
        <f t="shared" si="0"/>
        <v>1877.5</v>
      </c>
      <c r="F28" s="46">
        <v>1900</v>
      </c>
      <c r="G28" s="45">
        <v>1910</v>
      </c>
      <c r="H28" s="44">
        <f t="shared" si="1"/>
        <v>1905</v>
      </c>
      <c r="I28" s="46">
        <v>1955</v>
      </c>
      <c r="J28" s="45">
        <v>1965</v>
      </c>
      <c r="K28" s="44">
        <f t="shared" si="2"/>
        <v>1960</v>
      </c>
      <c r="L28" s="52">
        <v>1880</v>
      </c>
      <c r="M28" s="51">
        <v>1.3097000000000001</v>
      </c>
      <c r="N28" s="51">
        <v>1.1608000000000001</v>
      </c>
      <c r="O28" s="50">
        <v>114.16</v>
      </c>
      <c r="P28" s="43">
        <v>1435.44</v>
      </c>
      <c r="Q28" s="43">
        <v>1454.02</v>
      </c>
      <c r="R28" s="49">
        <f t="shared" si="3"/>
        <v>1619.5727084769123</v>
      </c>
      <c r="S28" s="48">
        <v>1.3136000000000001</v>
      </c>
    </row>
    <row r="29" spans="2:19">
      <c r="B29" s="47">
        <v>43038</v>
      </c>
      <c r="C29" s="46">
        <v>1860</v>
      </c>
      <c r="D29" s="45">
        <v>1860.5</v>
      </c>
      <c r="E29" s="44">
        <f t="shared" si="0"/>
        <v>1860.25</v>
      </c>
      <c r="F29" s="46">
        <v>1895</v>
      </c>
      <c r="G29" s="45">
        <v>1900</v>
      </c>
      <c r="H29" s="44">
        <f t="shared" si="1"/>
        <v>1897.5</v>
      </c>
      <c r="I29" s="46">
        <v>1950</v>
      </c>
      <c r="J29" s="45">
        <v>1960</v>
      </c>
      <c r="K29" s="44">
        <f t="shared" si="2"/>
        <v>1955</v>
      </c>
      <c r="L29" s="52">
        <v>1860.5</v>
      </c>
      <c r="M29" s="51">
        <v>1.3197000000000001</v>
      </c>
      <c r="N29" s="51">
        <v>1.1615</v>
      </c>
      <c r="O29" s="50">
        <v>113.63</v>
      </c>
      <c r="P29" s="43">
        <v>1409.79</v>
      </c>
      <c r="Q29" s="43">
        <v>1435.48</v>
      </c>
      <c r="R29" s="49">
        <f t="shared" si="3"/>
        <v>1601.8080068876452</v>
      </c>
      <c r="S29" s="48">
        <v>1.3236000000000001</v>
      </c>
    </row>
    <row r="30" spans="2:19">
      <c r="B30" s="47">
        <v>43039</v>
      </c>
      <c r="C30" s="46">
        <v>1840</v>
      </c>
      <c r="D30" s="45">
        <v>1841</v>
      </c>
      <c r="E30" s="44">
        <f t="shared" si="0"/>
        <v>1840.5</v>
      </c>
      <c r="F30" s="46">
        <v>1855</v>
      </c>
      <c r="G30" s="45">
        <v>1860</v>
      </c>
      <c r="H30" s="44">
        <f t="shared" si="1"/>
        <v>1857.5</v>
      </c>
      <c r="I30" s="46">
        <v>1910</v>
      </c>
      <c r="J30" s="45">
        <v>1920</v>
      </c>
      <c r="K30" s="44">
        <f t="shared" si="2"/>
        <v>1915</v>
      </c>
      <c r="L30" s="52">
        <v>1841</v>
      </c>
      <c r="M30" s="51">
        <v>1.3236000000000001</v>
      </c>
      <c r="N30" s="51">
        <v>1.1636</v>
      </c>
      <c r="O30" s="50">
        <v>113.42</v>
      </c>
      <c r="P30" s="43">
        <v>1390.9</v>
      </c>
      <c r="Q30" s="43">
        <v>1401.13</v>
      </c>
      <c r="R30" s="49">
        <f t="shared" si="3"/>
        <v>1582.1588174630458</v>
      </c>
      <c r="S30" s="48">
        <v>1.3274999999999999</v>
      </c>
    </row>
    <row r="31" spans="2:19" s="10" customFormat="1">
      <c r="B31" s="42" t="s">
        <v>11</v>
      </c>
      <c r="C31" s="41">
        <f>ROUND(AVERAGE(C9:C30),2)</f>
        <v>1893.34</v>
      </c>
      <c r="D31" s="40">
        <f>ROUND(AVERAGE(D9:D30),2)</f>
        <v>1898.43</v>
      </c>
      <c r="E31" s="39">
        <f>ROUND(AVERAGE(C31:D31),2)</f>
        <v>1895.89</v>
      </c>
      <c r="F31" s="41">
        <f>ROUND(AVERAGE(F9:F30),2)</f>
        <v>1913.41</v>
      </c>
      <c r="G31" s="40">
        <f>ROUND(AVERAGE(G9:G30),2)</f>
        <v>1922.05</v>
      </c>
      <c r="H31" s="39">
        <f>ROUND(AVERAGE(F31:G31),2)</f>
        <v>1917.73</v>
      </c>
      <c r="I31" s="41">
        <f>ROUND(AVERAGE(I9:I30),2)</f>
        <v>1972.95</v>
      </c>
      <c r="J31" s="40">
        <f>ROUND(AVERAGE(J9:J30),2)</f>
        <v>1982.95</v>
      </c>
      <c r="K31" s="39">
        <f>ROUND(AVERAGE(I31:J31),2)</f>
        <v>1977.95</v>
      </c>
      <c r="L31" s="38">
        <f>ROUND(AVERAGE(L9:L30),2)</f>
        <v>1898.43</v>
      </c>
      <c r="M31" s="37">
        <f>ROUND(AVERAGE(M9:M30),4)</f>
        <v>1.3199000000000001</v>
      </c>
      <c r="N31" s="36">
        <f>ROUND(AVERAGE(N9:N30),4)</f>
        <v>1.1755</v>
      </c>
      <c r="O31" s="175">
        <f>ROUND(AVERAGE(O9:O30),2)</f>
        <v>112.94</v>
      </c>
      <c r="P31" s="35">
        <f>AVERAGE(P9:P30)</f>
        <v>1438.3595454545452</v>
      </c>
      <c r="Q31" s="35">
        <f>AVERAGE(Q9:Q30)</f>
        <v>1451.9381818181819</v>
      </c>
      <c r="R31" s="35">
        <f>AVERAGE(R9:R30)</f>
        <v>1614.966101783546</v>
      </c>
      <c r="S31" s="34">
        <f>AVERAGE(S9:S30)</f>
        <v>1.3237954545454544</v>
      </c>
    </row>
    <row r="32" spans="2:19" s="5" customFormat="1">
      <c r="B32" s="33" t="s">
        <v>12</v>
      </c>
      <c r="C32" s="32">
        <f t="shared" ref="C32:S32" si="4">MAX(C9:C30)</f>
        <v>1955</v>
      </c>
      <c r="D32" s="31">
        <f t="shared" si="4"/>
        <v>1965</v>
      </c>
      <c r="E32" s="30">
        <f t="shared" si="4"/>
        <v>1960</v>
      </c>
      <c r="F32" s="32">
        <f t="shared" si="4"/>
        <v>1970</v>
      </c>
      <c r="G32" s="31">
        <f t="shared" si="4"/>
        <v>1980</v>
      </c>
      <c r="H32" s="30">
        <f t="shared" si="4"/>
        <v>1975</v>
      </c>
      <c r="I32" s="32">
        <f t="shared" si="4"/>
        <v>2020</v>
      </c>
      <c r="J32" s="31">
        <f t="shared" si="4"/>
        <v>2030</v>
      </c>
      <c r="K32" s="30">
        <f t="shared" si="4"/>
        <v>2025</v>
      </c>
      <c r="L32" s="29">
        <f t="shared" si="4"/>
        <v>1965</v>
      </c>
      <c r="M32" s="28">
        <f t="shared" si="4"/>
        <v>1.3297000000000001</v>
      </c>
      <c r="N32" s="27">
        <f t="shared" si="4"/>
        <v>1.1854</v>
      </c>
      <c r="O32" s="26">
        <f t="shared" si="4"/>
        <v>114.16</v>
      </c>
      <c r="P32" s="25">
        <f t="shared" si="4"/>
        <v>1478.89</v>
      </c>
      <c r="Q32" s="25">
        <f t="shared" si="4"/>
        <v>1486.62</v>
      </c>
      <c r="R32" s="25">
        <f t="shared" si="4"/>
        <v>1673.9074878609763</v>
      </c>
      <c r="S32" s="24">
        <f t="shared" si="4"/>
        <v>1.3337000000000001</v>
      </c>
    </row>
    <row r="33" spans="2:19" s="5" customFormat="1" ht="13.5" thickBot="1">
      <c r="B33" s="23" t="s">
        <v>13</v>
      </c>
      <c r="C33" s="22">
        <f t="shared" ref="C33:S33" si="5">MIN(C9:C30)</f>
        <v>1825</v>
      </c>
      <c r="D33" s="21">
        <f t="shared" si="5"/>
        <v>1830</v>
      </c>
      <c r="E33" s="20">
        <f t="shared" si="5"/>
        <v>1827.5</v>
      </c>
      <c r="F33" s="22">
        <f t="shared" si="5"/>
        <v>1840</v>
      </c>
      <c r="G33" s="21">
        <f t="shared" si="5"/>
        <v>1850</v>
      </c>
      <c r="H33" s="20">
        <f t="shared" si="5"/>
        <v>1845</v>
      </c>
      <c r="I33" s="22">
        <f t="shared" si="5"/>
        <v>1900</v>
      </c>
      <c r="J33" s="21">
        <f t="shared" si="5"/>
        <v>1910</v>
      </c>
      <c r="K33" s="20">
        <f t="shared" si="5"/>
        <v>1905</v>
      </c>
      <c r="L33" s="19">
        <f t="shared" si="5"/>
        <v>1830</v>
      </c>
      <c r="M33" s="18">
        <f t="shared" si="5"/>
        <v>1.3078000000000001</v>
      </c>
      <c r="N33" s="17">
        <f t="shared" si="5"/>
        <v>1.1608000000000001</v>
      </c>
      <c r="O33" s="16">
        <f t="shared" si="5"/>
        <v>111.74</v>
      </c>
      <c r="P33" s="15">
        <f t="shared" si="5"/>
        <v>1376.25</v>
      </c>
      <c r="Q33" s="15">
        <f t="shared" si="5"/>
        <v>1387.12</v>
      </c>
      <c r="R33" s="15">
        <f t="shared" si="5"/>
        <v>1550.0592918854818</v>
      </c>
      <c r="S33" s="14">
        <f t="shared" si="5"/>
        <v>1.3117000000000001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26</v>
      </c>
    </row>
    <row r="6" spans="1:25" ht="13.5" thickBot="1">
      <c r="B6" s="1">
        <v>43010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43010</v>
      </c>
      <c r="C9" s="46">
        <v>2066</v>
      </c>
      <c r="D9" s="45">
        <v>2067</v>
      </c>
      <c r="E9" s="44">
        <f t="shared" ref="E9:E30" si="0">AVERAGE(C9:D9)</f>
        <v>2066.5</v>
      </c>
      <c r="F9" s="46">
        <v>2089</v>
      </c>
      <c r="G9" s="45">
        <v>2090</v>
      </c>
      <c r="H9" s="44">
        <f t="shared" ref="H9:H30" si="1">AVERAGE(F9:G9)</f>
        <v>2089.5</v>
      </c>
      <c r="I9" s="46">
        <v>2135</v>
      </c>
      <c r="J9" s="45">
        <v>2140</v>
      </c>
      <c r="K9" s="44">
        <f t="shared" ref="K9:K30" si="2">AVERAGE(I9:J9)</f>
        <v>2137.5</v>
      </c>
      <c r="L9" s="46">
        <v>2170</v>
      </c>
      <c r="M9" s="45">
        <v>2175</v>
      </c>
      <c r="N9" s="44">
        <f t="shared" ref="N9:N30" si="3">AVERAGE(L9:M9)</f>
        <v>2172.5</v>
      </c>
      <c r="O9" s="46">
        <v>2200</v>
      </c>
      <c r="P9" s="45">
        <v>2205</v>
      </c>
      <c r="Q9" s="44">
        <f t="shared" ref="Q9:Q30" si="4">AVERAGE(O9:P9)</f>
        <v>2202.5</v>
      </c>
      <c r="R9" s="52">
        <v>2067</v>
      </c>
      <c r="S9" s="51">
        <v>1.3287</v>
      </c>
      <c r="T9" s="53">
        <v>1.1738999999999999</v>
      </c>
      <c r="U9" s="50">
        <v>112.85</v>
      </c>
      <c r="V9" s="43">
        <v>1555.66</v>
      </c>
      <c r="W9" s="43">
        <v>1568.36</v>
      </c>
      <c r="X9" s="49">
        <f t="shared" ref="X9:X30" si="5">R9/T9</f>
        <v>1760.7973421926911</v>
      </c>
      <c r="Y9" s="48">
        <v>1.3326</v>
      </c>
    </row>
    <row r="10" spans="1:25">
      <c r="B10" s="47">
        <v>43011</v>
      </c>
      <c r="C10" s="46">
        <v>2114</v>
      </c>
      <c r="D10" s="45">
        <v>2114.5</v>
      </c>
      <c r="E10" s="44">
        <f t="shared" si="0"/>
        <v>2114.25</v>
      </c>
      <c r="F10" s="46">
        <v>2126</v>
      </c>
      <c r="G10" s="45">
        <v>2126.5</v>
      </c>
      <c r="H10" s="44">
        <f t="shared" si="1"/>
        <v>2126.25</v>
      </c>
      <c r="I10" s="46">
        <v>2170</v>
      </c>
      <c r="J10" s="45">
        <v>2175</v>
      </c>
      <c r="K10" s="44">
        <f t="shared" si="2"/>
        <v>2172.5</v>
      </c>
      <c r="L10" s="46">
        <v>2205</v>
      </c>
      <c r="M10" s="45">
        <v>2210</v>
      </c>
      <c r="N10" s="44">
        <f t="shared" si="3"/>
        <v>2207.5</v>
      </c>
      <c r="O10" s="46">
        <v>2235</v>
      </c>
      <c r="P10" s="45">
        <v>2240</v>
      </c>
      <c r="Q10" s="44">
        <f t="shared" si="4"/>
        <v>2237.5</v>
      </c>
      <c r="R10" s="52">
        <v>2114.5</v>
      </c>
      <c r="S10" s="51">
        <v>1.325</v>
      </c>
      <c r="T10" s="51">
        <v>1.175</v>
      </c>
      <c r="U10" s="50">
        <v>113.04</v>
      </c>
      <c r="V10" s="43">
        <v>1595.85</v>
      </c>
      <c r="W10" s="43">
        <v>1600.2</v>
      </c>
      <c r="X10" s="49">
        <f t="shared" si="5"/>
        <v>1799.5744680851062</v>
      </c>
      <c r="Y10" s="48">
        <v>1.3289</v>
      </c>
    </row>
    <row r="11" spans="1:25">
      <c r="B11" s="47">
        <v>43012</v>
      </c>
      <c r="C11" s="46">
        <v>2138.5</v>
      </c>
      <c r="D11" s="45">
        <v>2139.5</v>
      </c>
      <c r="E11" s="44">
        <f t="shared" si="0"/>
        <v>2139</v>
      </c>
      <c r="F11" s="46">
        <v>2154</v>
      </c>
      <c r="G11" s="45">
        <v>2155</v>
      </c>
      <c r="H11" s="44">
        <f t="shared" si="1"/>
        <v>2154.5</v>
      </c>
      <c r="I11" s="46">
        <v>2200</v>
      </c>
      <c r="J11" s="45">
        <v>2205</v>
      </c>
      <c r="K11" s="44">
        <f t="shared" si="2"/>
        <v>2202.5</v>
      </c>
      <c r="L11" s="46">
        <v>2233</v>
      </c>
      <c r="M11" s="45">
        <v>2238</v>
      </c>
      <c r="N11" s="44">
        <f t="shared" si="3"/>
        <v>2235.5</v>
      </c>
      <c r="O11" s="46">
        <v>2263</v>
      </c>
      <c r="P11" s="45">
        <v>2268</v>
      </c>
      <c r="Q11" s="44">
        <f t="shared" si="4"/>
        <v>2265.5</v>
      </c>
      <c r="R11" s="52">
        <v>2139.5</v>
      </c>
      <c r="S11" s="51">
        <v>1.3270999999999999</v>
      </c>
      <c r="T11" s="51">
        <v>1.1780999999999999</v>
      </c>
      <c r="U11" s="50">
        <v>112.37</v>
      </c>
      <c r="V11" s="43">
        <v>1612.16</v>
      </c>
      <c r="W11" s="43">
        <v>1619.08</v>
      </c>
      <c r="X11" s="49">
        <f t="shared" si="5"/>
        <v>1816.0597572362281</v>
      </c>
      <c r="Y11" s="48">
        <v>1.331</v>
      </c>
    </row>
    <row r="12" spans="1:25">
      <c r="B12" s="47">
        <v>43013</v>
      </c>
      <c r="C12" s="46">
        <v>2122</v>
      </c>
      <c r="D12" s="45">
        <v>2124</v>
      </c>
      <c r="E12" s="44">
        <f t="shared" si="0"/>
        <v>2123</v>
      </c>
      <c r="F12" s="46">
        <v>2146</v>
      </c>
      <c r="G12" s="45">
        <v>2147</v>
      </c>
      <c r="H12" s="44">
        <f t="shared" si="1"/>
        <v>2146.5</v>
      </c>
      <c r="I12" s="46">
        <v>2192</v>
      </c>
      <c r="J12" s="45">
        <v>2197</v>
      </c>
      <c r="K12" s="44">
        <f t="shared" si="2"/>
        <v>2194.5</v>
      </c>
      <c r="L12" s="46">
        <v>2225</v>
      </c>
      <c r="M12" s="45">
        <v>2230</v>
      </c>
      <c r="N12" s="44">
        <f t="shared" si="3"/>
        <v>2227.5</v>
      </c>
      <c r="O12" s="46">
        <v>2253</v>
      </c>
      <c r="P12" s="45">
        <v>2258</v>
      </c>
      <c r="Q12" s="44">
        <f t="shared" si="4"/>
        <v>2255.5</v>
      </c>
      <c r="R12" s="52">
        <v>2124</v>
      </c>
      <c r="S12" s="51">
        <v>1.3167</v>
      </c>
      <c r="T12" s="51">
        <v>1.1736</v>
      </c>
      <c r="U12" s="50">
        <v>112.5</v>
      </c>
      <c r="V12" s="43">
        <v>1613.12</v>
      </c>
      <c r="W12" s="43">
        <v>1625.78</v>
      </c>
      <c r="X12" s="49">
        <f t="shared" si="5"/>
        <v>1809.8159509202455</v>
      </c>
      <c r="Y12" s="48">
        <v>1.3206</v>
      </c>
    </row>
    <row r="13" spans="1:25">
      <c r="B13" s="47">
        <v>43014</v>
      </c>
      <c r="C13" s="46">
        <v>2121</v>
      </c>
      <c r="D13" s="45">
        <v>2121.5</v>
      </c>
      <c r="E13" s="44">
        <f t="shared" si="0"/>
        <v>2121.25</v>
      </c>
      <c r="F13" s="46">
        <v>2145.5</v>
      </c>
      <c r="G13" s="45">
        <v>2146</v>
      </c>
      <c r="H13" s="44">
        <f t="shared" si="1"/>
        <v>2145.75</v>
      </c>
      <c r="I13" s="46">
        <v>2190</v>
      </c>
      <c r="J13" s="45">
        <v>2195</v>
      </c>
      <c r="K13" s="44">
        <f t="shared" si="2"/>
        <v>2192.5</v>
      </c>
      <c r="L13" s="46">
        <v>2223</v>
      </c>
      <c r="M13" s="45">
        <v>2228</v>
      </c>
      <c r="N13" s="44">
        <f t="shared" si="3"/>
        <v>2225.5</v>
      </c>
      <c r="O13" s="46">
        <v>2252</v>
      </c>
      <c r="P13" s="45">
        <v>2257</v>
      </c>
      <c r="Q13" s="44">
        <f t="shared" si="4"/>
        <v>2254.5</v>
      </c>
      <c r="R13" s="52">
        <v>2121.5</v>
      </c>
      <c r="S13" s="51">
        <v>1.3078000000000001</v>
      </c>
      <c r="T13" s="51">
        <v>1.1707000000000001</v>
      </c>
      <c r="U13" s="50">
        <v>112.94</v>
      </c>
      <c r="V13" s="43">
        <v>1622.19</v>
      </c>
      <c r="W13" s="43">
        <v>1636.04</v>
      </c>
      <c r="X13" s="49">
        <f t="shared" si="5"/>
        <v>1812.1636627658665</v>
      </c>
      <c r="Y13" s="48">
        <v>1.3117000000000001</v>
      </c>
    </row>
    <row r="14" spans="1:25">
      <c r="B14" s="47">
        <v>43017</v>
      </c>
      <c r="C14" s="46">
        <v>2134</v>
      </c>
      <c r="D14" s="45">
        <v>2135</v>
      </c>
      <c r="E14" s="44">
        <f t="shared" si="0"/>
        <v>2134.5</v>
      </c>
      <c r="F14" s="46">
        <v>2155</v>
      </c>
      <c r="G14" s="45">
        <v>2157</v>
      </c>
      <c r="H14" s="44">
        <f t="shared" si="1"/>
        <v>2156</v>
      </c>
      <c r="I14" s="46">
        <v>2202</v>
      </c>
      <c r="J14" s="45">
        <v>2207</v>
      </c>
      <c r="K14" s="44">
        <f t="shared" si="2"/>
        <v>2204.5</v>
      </c>
      <c r="L14" s="46">
        <v>2233</v>
      </c>
      <c r="M14" s="45">
        <v>2238</v>
      </c>
      <c r="N14" s="44">
        <f t="shared" si="3"/>
        <v>2235.5</v>
      </c>
      <c r="O14" s="46">
        <v>2263</v>
      </c>
      <c r="P14" s="45">
        <v>2268</v>
      </c>
      <c r="Q14" s="44">
        <f t="shared" si="4"/>
        <v>2265.5</v>
      </c>
      <c r="R14" s="52">
        <v>2135</v>
      </c>
      <c r="S14" s="51">
        <v>1.3173999999999999</v>
      </c>
      <c r="T14" s="51">
        <v>1.1748000000000001</v>
      </c>
      <c r="U14" s="50">
        <v>112.67</v>
      </c>
      <c r="V14" s="43">
        <v>1620.62</v>
      </c>
      <c r="W14" s="43">
        <v>1632.48</v>
      </c>
      <c r="X14" s="49">
        <f t="shared" si="5"/>
        <v>1817.3306094654408</v>
      </c>
      <c r="Y14" s="48">
        <v>1.3212999999999999</v>
      </c>
    </row>
    <row r="15" spans="1:25">
      <c r="B15" s="47">
        <v>43018</v>
      </c>
      <c r="C15" s="46">
        <v>2132.5</v>
      </c>
      <c r="D15" s="45">
        <v>2133</v>
      </c>
      <c r="E15" s="44">
        <f t="shared" si="0"/>
        <v>2132.75</v>
      </c>
      <c r="F15" s="46">
        <v>2160</v>
      </c>
      <c r="G15" s="45">
        <v>2161</v>
      </c>
      <c r="H15" s="44">
        <f t="shared" si="1"/>
        <v>2160.5</v>
      </c>
      <c r="I15" s="46">
        <v>2207</v>
      </c>
      <c r="J15" s="45">
        <v>2212</v>
      </c>
      <c r="K15" s="44">
        <f t="shared" si="2"/>
        <v>2209.5</v>
      </c>
      <c r="L15" s="46">
        <v>2238</v>
      </c>
      <c r="M15" s="45">
        <v>2243</v>
      </c>
      <c r="N15" s="44">
        <f t="shared" si="3"/>
        <v>2240.5</v>
      </c>
      <c r="O15" s="46">
        <v>2268</v>
      </c>
      <c r="P15" s="45">
        <v>2273</v>
      </c>
      <c r="Q15" s="44">
        <f t="shared" si="4"/>
        <v>2270.5</v>
      </c>
      <c r="R15" s="52">
        <v>2133</v>
      </c>
      <c r="S15" s="51">
        <v>1.3198000000000001</v>
      </c>
      <c r="T15" s="51">
        <v>1.1796</v>
      </c>
      <c r="U15" s="50">
        <v>112.34</v>
      </c>
      <c r="V15" s="43">
        <v>1616.15</v>
      </c>
      <c r="W15" s="43">
        <v>1632.42</v>
      </c>
      <c r="X15" s="49">
        <f t="shared" si="5"/>
        <v>1808.24008138352</v>
      </c>
      <c r="Y15" s="48">
        <v>1.3238000000000001</v>
      </c>
    </row>
    <row r="16" spans="1:25">
      <c r="B16" s="47">
        <v>43019</v>
      </c>
      <c r="C16" s="46">
        <v>2123</v>
      </c>
      <c r="D16" s="45">
        <v>2124</v>
      </c>
      <c r="E16" s="44">
        <f t="shared" si="0"/>
        <v>2123.5</v>
      </c>
      <c r="F16" s="46">
        <v>2146.5</v>
      </c>
      <c r="G16" s="45">
        <v>2147</v>
      </c>
      <c r="H16" s="44">
        <f t="shared" si="1"/>
        <v>2146.75</v>
      </c>
      <c r="I16" s="46">
        <v>2195</v>
      </c>
      <c r="J16" s="45">
        <v>2200</v>
      </c>
      <c r="K16" s="44">
        <f t="shared" si="2"/>
        <v>2197.5</v>
      </c>
      <c r="L16" s="46">
        <v>2228</v>
      </c>
      <c r="M16" s="45">
        <v>2233</v>
      </c>
      <c r="N16" s="44">
        <f t="shared" si="3"/>
        <v>2230.5</v>
      </c>
      <c r="O16" s="46">
        <v>2258</v>
      </c>
      <c r="P16" s="45">
        <v>2263</v>
      </c>
      <c r="Q16" s="44">
        <f t="shared" si="4"/>
        <v>2260.5</v>
      </c>
      <c r="R16" s="52">
        <v>2124</v>
      </c>
      <c r="S16" s="51">
        <v>1.319</v>
      </c>
      <c r="T16" s="51">
        <v>1.1829000000000001</v>
      </c>
      <c r="U16" s="50">
        <v>112.23</v>
      </c>
      <c r="V16" s="43">
        <v>1610.31</v>
      </c>
      <c r="W16" s="43">
        <v>1622.7</v>
      </c>
      <c r="X16" s="49">
        <f t="shared" si="5"/>
        <v>1795.5871164088258</v>
      </c>
      <c r="Y16" s="48">
        <v>1.3230999999999999</v>
      </c>
    </row>
    <row r="17" spans="2:25">
      <c r="B17" s="47">
        <v>43020</v>
      </c>
      <c r="C17" s="46">
        <v>2117</v>
      </c>
      <c r="D17" s="45">
        <v>2117.5</v>
      </c>
      <c r="E17" s="44">
        <f t="shared" si="0"/>
        <v>2117.25</v>
      </c>
      <c r="F17" s="46">
        <v>2142</v>
      </c>
      <c r="G17" s="45">
        <v>2143</v>
      </c>
      <c r="H17" s="44">
        <f t="shared" si="1"/>
        <v>2142.5</v>
      </c>
      <c r="I17" s="46">
        <v>2192</v>
      </c>
      <c r="J17" s="45">
        <v>2197</v>
      </c>
      <c r="K17" s="44">
        <f t="shared" si="2"/>
        <v>2194.5</v>
      </c>
      <c r="L17" s="46">
        <v>2225</v>
      </c>
      <c r="M17" s="45">
        <v>2230</v>
      </c>
      <c r="N17" s="44">
        <f t="shared" si="3"/>
        <v>2227.5</v>
      </c>
      <c r="O17" s="46">
        <v>2253</v>
      </c>
      <c r="P17" s="45">
        <v>2258</v>
      </c>
      <c r="Q17" s="44">
        <f t="shared" si="4"/>
        <v>2255.5</v>
      </c>
      <c r="R17" s="52">
        <v>2117.5</v>
      </c>
      <c r="S17" s="51">
        <v>1.3139000000000001</v>
      </c>
      <c r="T17" s="51">
        <v>1.1854</v>
      </c>
      <c r="U17" s="50">
        <v>112.31</v>
      </c>
      <c r="V17" s="43">
        <v>1611.61</v>
      </c>
      <c r="W17" s="43">
        <v>1626.2</v>
      </c>
      <c r="X17" s="49">
        <f t="shared" si="5"/>
        <v>1786.3168550700186</v>
      </c>
      <c r="Y17" s="48">
        <v>1.3178000000000001</v>
      </c>
    </row>
    <row r="18" spans="2:25">
      <c r="B18" s="47">
        <v>43021</v>
      </c>
      <c r="C18" s="46">
        <v>2139</v>
      </c>
      <c r="D18" s="45">
        <v>2140</v>
      </c>
      <c r="E18" s="44">
        <f t="shared" si="0"/>
        <v>2139.5</v>
      </c>
      <c r="F18" s="46">
        <v>2160</v>
      </c>
      <c r="G18" s="45">
        <v>2160.5</v>
      </c>
      <c r="H18" s="44">
        <f t="shared" si="1"/>
        <v>2160.25</v>
      </c>
      <c r="I18" s="46">
        <v>2208</v>
      </c>
      <c r="J18" s="45">
        <v>2213</v>
      </c>
      <c r="K18" s="44">
        <f t="shared" si="2"/>
        <v>2210.5</v>
      </c>
      <c r="L18" s="46">
        <v>2240</v>
      </c>
      <c r="M18" s="45">
        <v>2245</v>
      </c>
      <c r="N18" s="44">
        <f t="shared" si="3"/>
        <v>2242.5</v>
      </c>
      <c r="O18" s="46">
        <v>2270</v>
      </c>
      <c r="P18" s="45">
        <v>2275</v>
      </c>
      <c r="Q18" s="44">
        <f t="shared" si="4"/>
        <v>2272.5</v>
      </c>
      <c r="R18" s="52">
        <v>2140</v>
      </c>
      <c r="S18" s="51">
        <v>1.3275999999999999</v>
      </c>
      <c r="T18" s="51">
        <v>1.1807000000000001</v>
      </c>
      <c r="U18" s="50">
        <v>112.22</v>
      </c>
      <c r="V18" s="43">
        <v>1611.93</v>
      </c>
      <c r="W18" s="43">
        <v>1622.61</v>
      </c>
      <c r="X18" s="49">
        <f t="shared" si="5"/>
        <v>1812.4841195900735</v>
      </c>
      <c r="Y18" s="48">
        <v>1.3314999999999999</v>
      </c>
    </row>
    <row r="19" spans="2:25">
      <c r="B19" s="47">
        <v>43024</v>
      </c>
      <c r="C19" s="46">
        <v>2143.5</v>
      </c>
      <c r="D19" s="45">
        <v>2144</v>
      </c>
      <c r="E19" s="44">
        <f t="shared" si="0"/>
        <v>2143.75</v>
      </c>
      <c r="F19" s="46">
        <v>2159</v>
      </c>
      <c r="G19" s="45">
        <v>2159.5</v>
      </c>
      <c r="H19" s="44">
        <f t="shared" si="1"/>
        <v>2159.25</v>
      </c>
      <c r="I19" s="46">
        <v>2205</v>
      </c>
      <c r="J19" s="45">
        <v>2210</v>
      </c>
      <c r="K19" s="44">
        <f t="shared" si="2"/>
        <v>2207.5</v>
      </c>
      <c r="L19" s="46">
        <v>2238</v>
      </c>
      <c r="M19" s="45">
        <v>2243</v>
      </c>
      <c r="N19" s="44">
        <f t="shared" si="3"/>
        <v>2240.5</v>
      </c>
      <c r="O19" s="46">
        <v>2267</v>
      </c>
      <c r="P19" s="45">
        <v>2272</v>
      </c>
      <c r="Q19" s="44">
        <f t="shared" si="4"/>
        <v>2269.5</v>
      </c>
      <c r="R19" s="52">
        <v>2144</v>
      </c>
      <c r="S19" s="51">
        <v>1.3297000000000001</v>
      </c>
      <c r="T19" s="51">
        <v>1.1806000000000001</v>
      </c>
      <c r="U19" s="50">
        <v>111.74</v>
      </c>
      <c r="V19" s="43">
        <v>1612.39</v>
      </c>
      <c r="W19" s="43">
        <v>1619.18</v>
      </c>
      <c r="X19" s="49">
        <f t="shared" si="5"/>
        <v>1816.0257496188378</v>
      </c>
      <c r="Y19" s="48">
        <v>1.3337000000000001</v>
      </c>
    </row>
    <row r="20" spans="2:25">
      <c r="B20" s="47">
        <v>43025</v>
      </c>
      <c r="C20" s="46">
        <v>2110.5</v>
      </c>
      <c r="D20" s="45">
        <v>2111</v>
      </c>
      <c r="E20" s="44">
        <f t="shared" si="0"/>
        <v>2110.75</v>
      </c>
      <c r="F20" s="46">
        <v>2135.5</v>
      </c>
      <c r="G20" s="45">
        <v>2136</v>
      </c>
      <c r="H20" s="44">
        <f t="shared" si="1"/>
        <v>2135.75</v>
      </c>
      <c r="I20" s="46">
        <v>2182</v>
      </c>
      <c r="J20" s="45">
        <v>2187</v>
      </c>
      <c r="K20" s="44">
        <f t="shared" si="2"/>
        <v>2184.5</v>
      </c>
      <c r="L20" s="46">
        <v>2215</v>
      </c>
      <c r="M20" s="45">
        <v>2220</v>
      </c>
      <c r="N20" s="44">
        <f t="shared" si="3"/>
        <v>2217.5</v>
      </c>
      <c r="O20" s="46">
        <v>2243</v>
      </c>
      <c r="P20" s="45">
        <v>2248</v>
      </c>
      <c r="Q20" s="44">
        <f t="shared" si="4"/>
        <v>2245.5</v>
      </c>
      <c r="R20" s="52">
        <v>2111</v>
      </c>
      <c r="S20" s="51">
        <v>1.3187</v>
      </c>
      <c r="T20" s="51">
        <v>1.1762999999999999</v>
      </c>
      <c r="U20" s="50">
        <v>112.18</v>
      </c>
      <c r="V20" s="43">
        <v>1600.82</v>
      </c>
      <c r="W20" s="43">
        <v>1615</v>
      </c>
      <c r="X20" s="49">
        <f t="shared" si="5"/>
        <v>1794.61021848168</v>
      </c>
      <c r="Y20" s="48">
        <v>1.3226</v>
      </c>
    </row>
    <row r="21" spans="2:25">
      <c r="B21" s="47">
        <v>43026</v>
      </c>
      <c r="C21" s="46">
        <v>2106</v>
      </c>
      <c r="D21" s="45">
        <v>2106.5</v>
      </c>
      <c r="E21" s="44">
        <f t="shared" si="0"/>
        <v>2106.25</v>
      </c>
      <c r="F21" s="46">
        <v>2125</v>
      </c>
      <c r="G21" s="45">
        <v>2126</v>
      </c>
      <c r="H21" s="44">
        <f t="shared" si="1"/>
        <v>2125.5</v>
      </c>
      <c r="I21" s="46">
        <v>2172</v>
      </c>
      <c r="J21" s="45">
        <v>2177</v>
      </c>
      <c r="K21" s="44">
        <f t="shared" si="2"/>
        <v>2174.5</v>
      </c>
      <c r="L21" s="46">
        <v>2205</v>
      </c>
      <c r="M21" s="45">
        <v>2210</v>
      </c>
      <c r="N21" s="44">
        <f t="shared" si="3"/>
        <v>2207.5</v>
      </c>
      <c r="O21" s="46">
        <v>2235</v>
      </c>
      <c r="P21" s="45">
        <v>2240</v>
      </c>
      <c r="Q21" s="44">
        <f t="shared" si="4"/>
        <v>2237.5</v>
      </c>
      <c r="R21" s="52">
        <v>2106.5</v>
      </c>
      <c r="S21" s="51">
        <v>1.3169</v>
      </c>
      <c r="T21" s="51">
        <v>1.1746000000000001</v>
      </c>
      <c r="U21" s="50">
        <v>112.83</v>
      </c>
      <c r="V21" s="43">
        <v>1599.59</v>
      </c>
      <c r="W21" s="43">
        <v>1609.51</v>
      </c>
      <c r="X21" s="49">
        <f t="shared" si="5"/>
        <v>1793.3764685850501</v>
      </c>
      <c r="Y21" s="48">
        <v>1.3209</v>
      </c>
    </row>
    <row r="22" spans="2:25">
      <c r="B22" s="47">
        <v>43027</v>
      </c>
      <c r="C22" s="46">
        <v>2128</v>
      </c>
      <c r="D22" s="45">
        <v>2128.5</v>
      </c>
      <c r="E22" s="44">
        <f t="shared" si="0"/>
        <v>2128.25</v>
      </c>
      <c r="F22" s="46">
        <v>2138</v>
      </c>
      <c r="G22" s="45">
        <v>2138.5</v>
      </c>
      <c r="H22" s="44">
        <f t="shared" si="1"/>
        <v>2138.25</v>
      </c>
      <c r="I22" s="46">
        <v>2183</v>
      </c>
      <c r="J22" s="45">
        <v>2188</v>
      </c>
      <c r="K22" s="44">
        <f t="shared" si="2"/>
        <v>2185.5</v>
      </c>
      <c r="L22" s="46">
        <v>2217</v>
      </c>
      <c r="M22" s="45">
        <v>2222</v>
      </c>
      <c r="N22" s="44">
        <f t="shared" si="3"/>
        <v>2219.5</v>
      </c>
      <c r="O22" s="46">
        <v>2245</v>
      </c>
      <c r="P22" s="45">
        <v>2250</v>
      </c>
      <c r="Q22" s="44">
        <f t="shared" si="4"/>
        <v>2247.5</v>
      </c>
      <c r="R22" s="52">
        <v>2128.5</v>
      </c>
      <c r="S22" s="51">
        <v>1.3179000000000001</v>
      </c>
      <c r="T22" s="51">
        <v>1.1835</v>
      </c>
      <c r="U22" s="50">
        <v>112.5</v>
      </c>
      <c r="V22" s="43">
        <v>1615.07</v>
      </c>
      <c r="W22" s="43">
        <v>1617.87</v>
      </c>
      <c r="X22" s="49">
        <f t="shared" si="5"/>
        <v>1798.4790874524715</v>
      </c>
      <c r="Y22" s="48">
        <v>1.3218000000000001</v>
      </c>
    </row>
    <row r="23" spans="2:25">
      <c r="B23" s="47">
        <v>43028</v>
      </c>
      <c r="C23" s="46">
        <v>2158.5</v>
      </c>
      <c r="D23" s="45">
        <v>2159</v>
      </c>
      <c r="E23" s="44">
        <f t="shared" si="0"/>
        <v>2158.75</v>
      </c>
      <c r="F23" s="46">
        <v>2165.5</v>
      </c>
      <c r="G23" s="45">
        <v>2166</v>
      </c>
      <c r="H23" s="44">
        <f t="shared" si="1"/>
        <v>2165.75</v>
      </c>
      <c r="I23" s="46">
        <v>2210</v>
      </c>
      <c r="J23" s="45">
        <v>2215</v>
      </c>
      <c r="K23" s="44">
        <f t="shared" si="2"/>
        <v>2212.5</v>
      </c>
      <c r="L23" s="46">
        <v>2243</v>
      </c>
      <c r="M23" s="45">
        <v>2248</v>
      </c>
      <c r="N23" s="44">
        <f t="shared" si="3"/>
        <v>2245.5</v>
      </c>
      <c r="O23" s="46">
        <v>2273</v>
      </c>
      <c r="P23" s="45">
        <v>2278</v>
      </c>
      <c r="Q23" s="44">
        <f t="shared" si="4"/>
        <v>2275.5</v>
      </c>
      <c r="R23" s="52">
        <v>2159</v>
      </c>
      <c r="S23" s="51">
        <v>1.3184</v>
      </c>
      <c r="T23" s="51">
        <v>1.1816</v>
      </c>
      <c r="U23" s="50">
        <v>113.18</v>
      </c>
      <c r="V23" s="43">
        <v>1637.59</v>
      </c>
      <c r="W23" s="43">
        <v>1638.05</v>
      </c>
      <c r="X23" s="49">
        <f t="shared" si="5"/>
        <v>1827.1834800270819</v>
      </c>
      <c r="Y23" s="48">
        <v>1.3223</v>
      </c>
    </row>
    <row r="24" spans="2:25">
      <c r="B24" s="47">
        <v>43031</v>
      </c>
      <c r="C24" s="46">
        <v>2132.5</v>
      </c>
      <c r="D24" s="45">
        <v>2133.5</v>
      </c>
      <c r="E24" s="44">
        <f t="shared" si="0"/>
        <v>2133</v>
      </c>
      <c r="F24" s="46">
        <v>2144</v>
      </c>
      <c r="G24" s="45">
        <v>2145</v>
      </c>
      <c r="H24" s="44">
        <f t="shared" si="1"/>
        <v>2144.5</v>
      </c>
      <c r="I24" s="46">
        <v>2188</v>
      </c>
      <c r="J24" s="45">
        <v>2193</v>
      </c>
      <c r="K24" s="44">
        <f t="shared" si="2"/>
        <v>2190.5</v>
      </c>
      <c r="L24" s="46">
        <v>2222</v>
      </c>
      <c r="M24" s="45">
        <v>2227</v>
      </c>
      <c r="N24" s="44">
        <f t="shared" si="3"/>
        <v>2224.5</v>
      </c>
      <c r="O24" s="46">
        <v>2250</v>
      </c>
      <c r="P24" s="45">
        <v>2255</v>
      </c>
      <c r="Q24" s="44">
        <f t="shared" si="4"/>
        <v>2252.5</v>
      </c>
      <c r="R24" s="52">
        <v>2133.5</v>
      </c>
      <c r="S24" s="51">
        <v>1.3165</v>
      </c>
      <c r="T24" s="51">
        <v>1.1738999999999999</v>
      </c>
      <c r="U24" s="50">
        <v>113.83</v>
      </c>
      <c r="V24" s="43">
        <v>1620.58</v>
      </c>
      <c r="W24" s="43">
        <v>1624.51</v>
      </c>
      <c r="X24" s="49">
        <f t="shared" si="5"/>
        <v>1817.4461197717012</v>
      </c>
      <c r="Y24" s="48">
        <v>1.3204</v>
      </c>
    </row>
    <row r="25" spans="2:25">
      <c r="B25" s="47">
        <v>43032</v>
      </c>
      <c r="C25" s="46">
        <v>2143.5</v>
      </c>
      <c r="D25" s="45">
        <v>2144</v>
      </c>
      <c r="E25" s="44">
        <f t="shared" si="0"/>
        <v>2143.75</v>
      </c>
      <c r="F25" s="46">
        <v>2155</v>
      </c>
      <c r="G25" s="45">
        <v>2156</v>
      </c>
      <c r="H25" s="44">
        <f t="shared" si="1"/>
        <v>2155.5</v>
      </c>
      <c r="I25" s="46">
        <v>2200</v>
      </c>
      <c r="J25" s="45">
        <v>2205</v>
      </c>
      <c r="K25" s="44">
        <f t="shared" si="2"/>
        <v>2202.5</v>
      </c>
      <c r="L25" s="46">
        <v>2233</v>
      </c>
      <c r="M25" s="45">
        <v>2238</v>
      </c>
      <c r="N25" s="44">
        <f t="shared" si="3"/>
        <v>2235.5</v>
      </c>
      <c r="O25" s="46">
        <v>2263</v>
      </c>
      <c r="P25" s="45">
        <v>2268</v>
      </c>
      <c r="Q25" s="44">
        <f t="shared" si="4"/>
        <v>2265.5</v>
      </c>
      <c r="R25" s="52">
        <v>2144</v>
      </c>
      <c r="S25" s="51">
        <v>1.3163</v>
      </c>
      <c r="T25" s="51">
        <v>1.1758</v>
      </c>
      <c r="U25" s="50">
        <v>113.89</v>
      </c>
      <c r="V25" s="43">
        <v>1628.81</v>
      </c>
      <c r="W25" s="43">
        <v>1633.09</v>
      </c>
      <c r="X25" s="49">
        <f t="shared" si="5"/>
        <v>1823.4393604354482</v>
      </c>
      <c r="Y25" s="48">
        <v>1.3202</v>
      </c>
    </row>
    <row r="26" spans="2:25">
      <c r="B26" s="47">
        <v>43033</v>
      </c>
      <c r="C26" s="46">
        <v>2149</v>
      </c>
      <c r="D26" s="45">
        <v>2149.5</v>
      </c>
      <c r="E26" s="44">
        <f t="shared" si="0"/>
        <v>2149.25</v>
      </c>
      <c r="F26" s="46">
        <v>2158</v>
      </c>
      <c r="G26" s="45">
        <v>2159</v>
      </c>
      <c r="H26" s="44">
        <f t="shared" si="1"/>
        <v>2158.5</v>
      </c>
      <c r="I26" s="46">
        <v>2200</v>
      </c>
      <c r="J26" s="45">
        <v>2205</v>
      </c>
      <c r="K26" s="44">
        <f t="shared" si="2"/>
        <v>2202.5</v>
      </c>
      <c r="L26" s="46">
        <v>2233</v>
      </c>
      <c r="M26" s="45">
        <v>2238</v>
      </c>
      <c r="N26" s="44">
        <f t="shared" si="3"/>
        <v>2235.5</v>
      </c>
      <c r="O26" s="46">
        <v>2263</v>
      </c>
      <c r="P26" s="45">
        <v>2268</v>
      </c>
      <c r="Q26" s="44">
        <f t="shared" si="4"/>
        <v>2265.5</v>
      </c>
      <c r="R26" s="52">
        <v>2149.5</v>
      </c>
      <c r="S26" s="51">
        <v>1.3255999999999999</v>
      </c>
      <c r="T26" s="51">
        <v>1.1779999999999999</v>
      </c>
      <c r="U26" s="50">
        <v>114.05</v>
      </c>
      <c r="V26" s="43">
        <v>1621.53</v>
      </c>
      <c r="W26" s="43">
        <v>1623.8</v>
      </c>
      <c r="X26" s="49">
        <f t="shared" si="5"/>
        <v>1824.7028862478778</v>
      </c>
      <c r="Y26" s="48">
        <v>1.3295999999999999</v>
      </c>
    </row>
    <row r="27" spans="2:25">
      <c r="B27" s="47">
        <v>43034</v>
      </c>
      <c r="C27" s="46">
        <v>2174</v>
      </c>
      <c r="D27" s="45">
        <v>2175</v>
      </c>
      <c r="E27" s="44">
        <f t="shared" si="0"/>
        <v>2174.5</v>
      </c>
      <c r="F27" s="46">
        <v>2187</v>
      </c>
      <c r="G27" s="45">
        <v>2188</v>
      </c>
      <c r="H27" s="44">
        <f t="shared" si="1"/>
        <v>2187.5</v>
      </c>
      <c r="I27" s="46">
        <v>2230</v>
      </c>
      <c r="J27" s="45">
        <v>2235</v>
      </c>
      <c r="K27" s="44">
        <f t="shared" si="2"/>
        <v>2232.5</v>
      </c>
      <c r="L27" s="46">
        <v>2263</v>
      </c>
      <c r="M27" s="45">
        <v>2268</v>
      </c>
      <c r="N27" s="44">
        <f t="shared" si="3"/>
        <v>2265.5</v>
      </c>
      <c r="O27" s="46">
        <v>2288</v>
      </c>
      <c r="P27" s="45">
        <v>2293</v>
      </c>
      <c r="Q27" s="44">
        <f t="shared" si="4"/>
        <v>2290.5</v>
      </c>
      <c r="R27" s="52">
        <v>2175</v>
      </c>
      <c r="S27" s="51">
        <v>1.3210999999999999</v>
      </c>
      <c r="T27" s="51">
        <v>1.1768000000000001</v>
      </c>
      <c r="U27" s="50">
        <v>113.75</v>
      </c>
      <c r="V27" s="43">
        <v>1646.36</v>
      </c>
      <c r="W27" s="43">
        <v>1651.32</v>
      </c>
      <c r="X27" s="49">
        <f t="shared" si="5"/>
        <v>1848.2324949014276</v>
      </c>
      <c r="Y27" s="48">
        <v>1.325</v>
      </c>
    </row>
    <row r="28" spans="2:25">
      <c r="B28" s="47">
        <v>43035</v>
      </c>
      <c r="C28" s="46">
        <v>2118</v>
      </c>
      <c r="D28" s="45">
        <v>2119</v>
      </c>
      <c r="E28" s="44">
        <f t="shared" si="0"/>
        <v>2118.5</v>
      </c>
      <c r="F28" s="46">
        <v>2141</v>
      </c>
      <c r="G28" s="45">
        <v>2142</v>
      </c>
      <c r="H28" s="44">
        <f t="shared" si="1"/>
        <v>2141.5</v>
      </c>
      <c r="I28" s="46">
        <v>2185</v>
      </c>
      <c r="J28" s="45">
        <v>2190</v>
      </c>
      <c r="K28" s="44">
        <f t="shared" si="2"/>
        <v>2187.5</v>
      </c>
      <c r="L28" s="46">
        <v>2218</v>
      </c>
      <c r="M28" s="45">
        <v>2223</v>
      </c>
      <c r="N28" s="44">
        <f t="shared" si="3"/>
        <v>2220.5</v>
      </c>
      <c r="O28" s="46">
        <v>2243</v>
      </c>
      <c r="P28" s="45">
        <v>2248</v>
      </c>
      <c r="Q28" s="44">
        <f t="shared" si="4"/>
        <v>2245.5</v>
      </c>
      <c r="R28" s="52">
        <v>2119</v>
      </c>
      <c r="S28" s="51">
        <v>1.3097000000000001</v>
      </c>
      <c r="T28" s="51">
        <v>1.1608000000000001</v>
      </c>
      <c r="U28" s="50">
        <v>114.16</v>
      </c>
      <c r="V28" s="43">
        <v>1617.93</v>
      </c>
      <c r="W28" s="43">
        <v>1630.63</v>
      </c>
      <c r="X28" s="49">
        <f t="shared" si="5"/>
        <v>1825.4651964162645</v>
      </c>
      <c r="Y28" s="48">
        <v>1.3136000000000001</v>
      </c>
    </row>
    <row r="29" spans="2:25">
      <c r="B29" s="47">
        <v>43038</v>
      </c>
      <c r="C29" s="46">
        <v>2142</v>
      </c>
      <c r="D29" s="45">
        <v>2143</v>
      </c>
      <c r="E29" s="44">
        <f t="shared" si="0"/>
        <v>2142.5</v>
      </c>
      <c r="F29" s="46">
        <v>2160</v>
      </c>
      <c r="G29" s="45">
        <v>2161</v>
      </c>
      <c r="H29" s="44">
        <f t="shared" si="1"/>
        <v>2160.5</v>
      </c>
      <c r="I29" s="46">
        <v>2203</v>
      </c>
      <c r="J29" s="45">
        <v>2208</v>
      </c>
      <c r="K29" s="44">
        <f t="shared" si="2"/>
        <v>2205.5</v>
      </c>
      <c r="L29" s="46">
        <v>2237</v>
      </c>
      <c r="M29" s="45">
        <v>2242</v>
      </c>
      <c r="N29" s="44">
        <f t="shared" si="3"/>
        <v>2239.5</v>
      </c>
      <c r="O29" s="46">
        <v>2263</v>
      </c>
      <c r="P29" s="45">
        <v>2268</v>
      </c>
      <c r="Q29" s="44">
        <f t="shared" si="4"/>
        <v>2265.5</v>
      </c>
      <c r="R29" s="52">
        <v>2143</v>
      </c>
      <c r="S29" s="51">
        <v>1.3197000000000001</v>
      </c>
      <c r="T29" s="51">
        <v>1.1615</v>
      </c>
      <c r="U29" s="50">
        <v>113.63</v>
      </c>
      <c r="V29" s="43">
        <v>1623.85</v>
      </c>
      <c r="W29" s="43">
        <v>1632.67</v>
      </c>
      <c r="X29" s="49">
        <f t="shared" si="5"/>
        <v>1845.0279810589755</v>
      </c>
      <c r="Y29" s="48">
        <v>1.3236000000000001</v>
      </c>
    </row>
    <row r="30" spans="2:25">
      <c r="B30" s="47">
        <v>43039</v>
      </c>
      <c r="C30" s="46">
        <v>2139.5</v>
      </c>
      <c r="D30" s="45">
        <v>2140</v>
      </c>
      <c r="E30" s="44">
        <f t="shared" si="0"/>
        <v>2139.75</v>
      </c>
      <c r="F30" s="46">
        <v>2156</v>
      </c>
      <c r="G30" s="45">
        <v>2157</v>
      </c>
      <c r="H30" s="44">
        <f t="shared" si="1"/>
        <v>2156.5</v>
      </c>
      <c r="I30" s="46">
        <v>2200</v>
      </c>
      <c r="J30" s="45">
        <v>2205</v>
      </c>
      <c r="K30" s="44">
        <f t="shared" si="2"/>
        <v>2202.5</v>
      </c>
      <c r="L30" s="46">
        <v>2233</v>
      </c>
      <c r="M30" s="45">
        <v>2238</v>
      </c>
      <c r="N30" s="44">
        <f t="shared" si="3"/>
        <v>2235.5</v>
      </c>
      <c r="O30" s="46">
        <v>2258</v>
      </c>
      <c r="P30" s="45">
        <v>2263</v>
      </c>
      <c r="Q30" s="44">
        <f t="shared" si="4"/>
        <v>2260.5</v>
      </c>
      <c r="R30" s="52">
        <v>2140</v>
      </c>
      <c r="S30" s="51">
        <v>1.3236000000000001</v>
      </c>
      <c r="T30" s="51">
        <v>1.1636</v>
      </c>
      <c r="U30" s="50">
        <v>113.42</v>
      </c>
      <c r="V30" s="43">
        <v>1616.8</v>
      </c>
      <c r="W30" s="43">
        <v>1624.86</v>
      </c>
      <c r="X30" s="49">
        <f t="shared" si="5"/>
        <v>1839.1199724991407</v>
      </c>
      <c r="Y30" s="48">
        <v>1.3274999999999999</v>
      </c>
    </row>
    <row r="31" spans="2:25" s="10" customFormat="1">
      <c r="B31" s="42" t="s">
        <v>11</v>
      </c>
      <c r="C31" s="41">
        <f>ROUND(AVERAGE(C9:C30),2)</f>
        <v>2129.64</v>
      </c>
      <c r="D31" s="40">
        <f>ROUND(AVERAGE(D9:D30),2)</f>
        <v>2130.41</v>
      </c>
      <c r="E31" s="39">
        <f>ROUND(AVERAGE(C31:D31),2)</f>
        <v>2130.0300000000002</v>
      </c>
      <c r="F31" s="41">
        <f>ROUND(AVERAGE(F9:F30),2)</f>
        <v>2147.64</v>
      </c>
      <c r="G31" s="40">
        <f>ROUND(AVERAGE(G9:G30),2)</f>
        <v>2148.5</v>
      </c>
      <c r="H31" s="39">
        <f>ROUND(AVERAGE(F31:G31),2)</f>
        <v>2148.0700000000002</v>
      </c>
      <c r="I31" s="41">
        <f>ROUND(AVERAGE(I9:I30),2)</f>
        <v>2193.14</v>
      </c>
      <c r="J31" s="40">
        <f>ROUND(AVERAGE(J9:J30),2)</f>
        <v>2198.14</v>
      </c>
      <c r="K31" s="39">
        <f>ROUND(AVERAGE(I31:J31),2)</f>
        <v>2195.64</v>
      </c>
      <c r="L31" s="41">
        <f>ROUND(AVERAGE(L9:L30),2)</f>
        <v>2226.23</v>
      </c>
      <c r="M31" s="40">
        <f>ROUND(AVERAGE(M9:M30),2)</f>
        <v>2231.23</v>
      </c>
      <c r="N31" s="39">
        <f>ROUND(AVERAGE(L31:M31),2)</f>
        <v>2228.73</v>
      </c>
      <c r="O31" s="41">
        <f>ROUND(AVERAGE(O9:O30),2)</f>
        <v>2254.8200000000002</v>
      </c>
      <c r="P31" s="40">
        <f>ROUND(AVERAGE(P9:P30),2)</f>
        <v>2259.8200000000002</v>
      </c>
      <c r="Q31" s="39">
        <f>ROUND(AVERAGE(O31:P31),2)</f>
        <v>2257.3200000000002</v>
      </c>
      <c r="R31" s="38">
        <f>ROUND(AVERAGE(R9:R30),2)</f>
        <v>2130.41</v>
      </c>
      <c r="S31" s="37">
        <f>ROUND(AVERAGE(S9:S30),4)</f>
        <v>1.3199000000000001</v>
      </c>
      <c r="T31" s="36">
        <f>ROUND(AVERAGE(T9:T30),4)</f>
        <v>1.1755</v>
      </c>
      <c r="U31" s="175">
        <f>ROUND(AVERAGE(U9:U30),2)</f>
        <v>112.94</v>
      </c>
      <c r="V31" s="35">
        <f>AVERAGE(V9:V30)</f>
        <v>1614.1327272727276</v>
      </c>
      <c r="W31" s="35">
        <f>AVERAGE(W9:W30)</f>
        <v>1623.0163636363634</v>
      </c>
      <c r="X31" s="35">
        <f>AVERAGE(X9:X30)</f>
        <v>1812.3399535733624</v>
      </c>
      <c r="Y31" s="34">
        <f>AVERAGE(Y9:Y30)</f>
        <v>1.3237954545454544</v>
      </c>
    </row>
    <row r="32" spans="2:25" s="5" customFormat="1">
      <c r="B32" s="33" t="s">
        <v>12</v>
      </c>
      <c r="C32" s="32">
        <f t="shared" ref="C32:Y32" si="6">MAX(C9:C30)</f>
        <v>2174</v>
      </c>
      <c r="D32" s="31">
        <f t="shared" si="6"/>
        <v>2175</v>
      </c>
      <c r="E32" s="30">
        <f t="shared" si="6"/>
        <v>2174.5</v>
      </c>
      <c r="F32" s="32">
        <f t="shared" si="6"/>
        <v>2187</v>
      </c>
      <c r="G32" s="31">
        <f t="shared" si="6"/>
        <v>2188</v>
      </c>
      <c r="H32" s="30">
        <f t="shared" si="6"/>
        <v>2187.5</v>
      </c>
      <c r="I32" s="32">
        <f t="shared" si="6"/>
        <v>2230</v>
      </c>
      <c r="J32" s="31">
        <f t="shared" si="6"/>
        <v>2235</v>
      </c>
      <c r="K32" s="30">
        <f t="shared" si="6"/>
        <v>2232.5</v>
      </c>
      <c r="L32" s="32">
        <f t="shared" si="6"/>
        <v>2263</v>
      </c>
      <c r="M32" s="31">
        <f t="shared" si="6"/>
        <v>2268</v>
      </c>
      <c r="N32" s="30">
        <f t="shared" si="6"/>
        <v>2265.5</v>
      </c>
      <c r="O32" s="32">
        <f t="shared" si="6"/>
        <v>2288</v>
      </c>
      <c r="P32" s="31">
        <f t="shared" si="6"/>
        <v>2293</v>
      </c>
      <c r="Q32" s="30">
        <f t="shared" si="6"/>
        <v>2290.5</v>
      </c>
      <c r="R32" s="29">
        <f t="shared" si="6"/>
        <v>2175</v>
      </c>
      <c r="S32" s="28">
        <f t="shared" si="6"/>
        <v>1.3297000000000001</v>
      </c>
      <c r="T32" s="27">
        <f t="shared" si="6"/>
        <v>1.1854</v>
      </c>
      <c r="U32" s="26">
        <f t="shared" si="6"/>
        <v>114.16</v>
      </c>
      <c r="V32" s="25">
        <f t="shared" si="6"/>
        <v>1646.36</v>
      </c>
      <c r="W32" s="25">
        <f t="shared" si="6"/>
        <v>1651.32</v>
      </c>
      <c r="X32" s="25">
        <f t="shared" si="6"/>
        <v>1848.2324949014276</v>
      </c>
      <c r="Y32" s="24">
        <f t="shared" si="6"/>
        <v>1.3337000000000001</v>
      </c>
    </row>
    <row r="33" spans="2:25" s="5" customFormat="1" ht="13.5" thickBot="1">
      <c r="B33" s="23" t="s">
        <v>13</v>
      </c>
      <c r="C33" s="22">
        <f t="shared" ref="C33:Y33" si="7">MIN(C9:C30)</f>
        <v>2066</v>
      </c>
      <c r="D33" s="21">
        <f t="shared" si="7"/>
        <v>2067</v>
      </c>
      <c r="E33" s="20">
        <f t="shared" si="7"/>
        <v>2066.5</v>
      </c>
      <c r="F33" s="22">
        <f t="shared" si="7"/>
        <v>2089</v>
      </c>
      <c r="G33" s="21">
        <f t="shared" si="7"/>
        <v>2090</v>
      </c>
      <c r="H33" s="20">
        <f t="shared" si="7"/>
        <v>2089.5</v>
      </c>
      <c r="I33" s="22">
        <f t="shared" si="7"/>
        <v>2135</v>
      </c>
      <c r="J33" s="21">
        <f t="shared" si="7"/>
        <v>2140</v>
      </c>
      <c r="K33" s="20">
        <f t="shared" si="7"/>
        <v>2137.5</v>
      </c>
      <c r="L33" s="22">
        <f t="shared" si="7"/>
        <v>2170</v>
      </c>
      <c r="M33" s="21">
        <f t="shared" si="7"/>
        <v>2175</v>
      </c>
      <c r="N33" s="20">
        <f t="shared" si="7"/>
        <v>2172.5</v>
      </c>
      <c r="O33" s="22">
        <f t="shared" si="7"/>
        <v>2200</v>
      </c>
      <c r="P33" s="21">
        <f t="shared" si="7"/>
        <v>2205</v>
      </c>
      <c r="Q33" s="20">
        <f t="shared" si="7"/>
        <v>2202.5</v>
      </c>
      <c r="R33" s="19">
        <f t="shared" si="7"/>
        <v>2067</v>
      </c>
      <c r="S33" s="18">
        <f t="shared" si="7"/>
        <v>1.3078000000000001</v>
      </c>
      <c r="T33" s="17">
        <f t="shared" si="7"/>
        <v>1.1608000000000001</v>
      </c>
      <c r="U33" s="16">
        <f t="shared" si="7"/>
        <v>111.74</v>
      </c>
      <c r="V33" s="15">
        <f t="shared" si="7"/>
        <v>1555.66</v>
      </c>
      <c r="W33" s="15">
        <f t="shared" si="7"/>
        <v>1568.36</v>
      </c>
      <c r="X33" s="15">
        <f t="shared" si="7"/>
        <v>1760.7973421926911</v>
      </c>
      <c r="Y33" s="14">
        <f t="shared" si="7"/>
        <v>1.3117000000000001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27</v>
      </c>
    </row>
    <row r="6" spans="1:25" ht="13.5" thickBot="1">
      <c r="B6" s="1">
        <v>43010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43010</v>
      </c>
      <c r="C9" s="46">
        <v>3235</v>
      </c>
      <c r="D9" s="45">
        <v>3235.5</v>
      </c>
      <c r="E9" s="44">
        <f t="shared" ref="E9:E30" si="0">AVERAGE(C9:D9)</f>
        <v>3235.25</v>
      </c>
      <c r="F9" s="46">
        <v>3193</v>
      </c>
      <c r="G9" s="45">
        <v>3195</v>
      </c>
      <c r="H9" s="44">
        <f t="shared" ref="H9:H30" si="1">AVERAGE(F9:G9)</f>
        <v>3194</v>
      </c>
      <c r="I9" s="46">
        <v>3085</v>
      </c>
      <c r="J9" s="45">
        <v>3090</v>
      </c>
      <c r="K9" s="44">
        <f t="shared" ref="K9:K30" si="2">AVERAGE(I9:J9)</f>
        <v>3087.5</v>
      </c>
      <c r="L9" s="46">
        <v>2910</v>
      </c>
      <c r="M9" s="45">
        <v>2915</v>
      </c>
      <c r="N9" s="44">
        <f t="shared" ref="N9:N30" si="3">AVERAGE(L9:M9)</f>
        <v>2912.5</v>
      </c>
      <c r="O9" s="46">
        <v>2750</v>
      </c>
      <c r="P9" s="45">
        <v>2755</v>
      </c>
      <c r="Q9" s="44">
        <f t="shared" ref="Q9:Q30" si="4">AVERAGE(O9:P9)</f>
        <v>2752.5</v>
      </c>
      <c r="R9" s="52">
        <v>3235.5</v>
      </c>
      <c r="S9" s="51">
        <v>1.3287</v>
      </c>
      <c r="T9" s="53">
        <v>1.1738999999999999</v>
      </c>
      <c r="U9" s="50">
        <v>112.85</v>
      </c>
      <c r="V9" s="43">
        <v>2435.09</v>
      </c>
      <c r="W9" s="43">
        <v>2397.5700000000002</v>
      </c>
      <c r="X9" s="49">
        <f t="shared" ref="X9:X30" si="5">R9/T9</f>
        <v>2756.1972910810123</v>
      </c>
      <c r="Y9" s="48">
        <v>1.3326</v>
      </c>
    </row>
    <row r="10" spans="1:25">
      <c r="B10" s="47">
        <v>43011</v>
      </c>
      <c r="C10" s="46">
        <v>3323.5</v>
      </c>
      <c r="D10" s="45">
        <v>3324</v>
      </c>
      <c r="E10" s="44">
        <f t="shared" si="0"/>
        <v>3323.75</v>
      </c>
      <c r="F10" s="46">
        <v>3257</v>
      </c>
      <c r="G10" s="45">
        <v>3257.5</v>
      </c>
      <c r="H10" s="44">
        <f t="shared" si="1"/>
        <v>3257.25</v>
      </c>
      <c r="I10" s="46">
        <v>3128</v>
      </c>
      <c r="J10" s="45">
        <v>3133</v>
      </c>
      <c r="K10" s="44">
        <f t="shared" si="2"/>
        <v>3130.5</v>
      </c>
      <c r="L10" s="46">
        <v>2933</v>
      </c>
      <c r="M10" s="45">
        <v>2938</v>
      </c>
      <c r="N10" s="44">
        <f t="shared" si="3"/>
        <v>2935.5</v>
      </c>
      <c r="O10" s="46">
        <v>2773</v>
      </c>
      <c r="P10" s="45">
        <v>2778</v>
      </c>
      <c r="Q10" s="44">
        <f t="shared" si="4"/>
        <v>2775.5</v>
      </c>
      <c r="R10" s="52">
        <v>3324</v>
      </c>
      <c r="S10" s="51">
        <v>1.325</v>
      </c>
      <c r="T10" s="51">
        <v>1.175</v>
      </c>
      <c r="U10" s="50">
        <v>113.04</v>
      </c>
      <c r="V10" s="43">
        <v>2508.6799999999998</v>
      </c>
      <c r="W10" s="43">
        <v>2451.2800000000002</v>
      </c>
      <c r="X10" s="49">
        <f t="shared" si="5"/>
        <v>2828.9361702127658</v>
      </c>
      <c r="Y10" s="48">
        <v>1.3289</v>
      </c>
    </row>
    <row r="11" spans="1:25">
      <c r="B11" s="47">
        <v>43012</v>
      </c>
      <c r="C11" s="46">
        <v>3369.5</v>
      </c>
      <c r="D11" s="45">
        <v>3370</v>
      </c>
      <c r="E11" s="44">
        <f t="shared" si="0"/>
        <v>3369.75</v>
      </c>
      <c r="F11" s="46">
        <v>3304</v>
      </c>
      <c r="G11" s="45">
        <v>3309</v>
      </c>
      <c r="H11" s="44">
        <f t="shared" si="1"/>
        <v>3306.5</v>
      </c>
      <c r="I11" s="46">
        <v>3178</v>
      </c>
      <c r="J11" s="45">
        <v>3183</v>
      </c>
      <c r="K11" s="44">
        <f t="shared" si="2"/>
        <v>3180.5</v>
      </c>
      <c r="L11" s="46">
        <v>2973</v>
      </c>
      <c r="M11" s="45">
        <v>2978</v>
      </c>
      <c r="N11" s="44">
        <f t="shared" si="3"/>
        <v>2975.5</v>
      </c>
      <c r="O11" s="46">
        <v>2793</v>
      </c>
      <c r="P11" s="45">
        <v>2798</v>
      </c>
      <c r="Q11" s="44">
        <f t="shared" si="4"/>
        <v>2795.5</v>
      </c>
      <c r="R11" s="52">
        <v>3370</v>
      </c>
      <c r="S11" s="51">
        <v>1.3270999999999999</v>
      </c>
      <c r="T11" s="51">
        <v>1.1780999999999999</v>
      </c>
      <c r="U11" s="50">
        <v>112.37</v>
      </c>
      <c r="V11" s="43">
        <v>2539.37</v>
      </c>
      <c r="W11" s="43">
        <v>2486.1</v>
      </c>
      <c r="X11" s="49">
        <f t="shared" si="5"/>
        <v>2860.5381546558019</v>
      </c>
      <c r="Y11" s="48">
        <v>1.331</v>
      </c>
    </row>
    <row r="12" spans="1:25">
      <c r="B12" s="47">
        <v>43013</v>
      </c>
      <c r="C12" s="46">
        <v>3349</v>
      </c>
      <c r="D12" s="45">
        <v>3350</v>
      </c>
      <c r="E12" s="44">
        <f t="shared" si="0"/>
        <v>3349.5</v>
      </c>
      <c r="F12" s="46">
        <v>3294</v>
      </c>
      <c r="G12" s="45">
        <v>3296</v>
      </c>
      <c r="H12" s="44">
        <f t="shared" si="1"/>
        <v>3295</v>
      </c>
      <c r="I12" s="46">
        <v>3175</v>
      </c>
      <c r="J12" s="45">
        <v>3180</v>
      </c>
      <c r="K12" s="44">
        <f t="shared" si="2"/>
        <v>3177.5</v>
      </c>
      <c r="L12" s="46">
        <v>2970</v>
      </c>
      <c r="M12" s="45">
        <v>2975</v>
      </c>
      <c r="N12" s="44">
        <f t="shared" si="3"/>
        <v>2972.5</v>
      </c>
      <c r="O12" s="46">
        <v>2790</v>
      </c>
      <c r="P12" s="45">
        <v>2795</v>
      </c>
      <c r="Q12" s="44">
        <f t="shared" si="4"/>
        <v>2792.5</v>
      </c>
      <c r="R12" s="52">
        <v>3350</v>
      </c>
      <c r="S12" s="51">
        <v>1.3167</v>
      </c>
      <c r="T12" s="51">
        <v>1.1736</v>
      </c>
      <c r="U12" s="50">
        <v>112.5</v>
      </c>
      <c r="V12" s="43">
        <v>2544.2399999999998</v>
      </c>
      <c r="W12" s="43">
        <v>2495.84</v>
      </c>
      <c r="X12" s="49">
        <f t="shared" si="5"/>
        <v>2854.4648943421948</v>
      </c>
      <c r="Y12" s="48">
        <v>1.3206</v>
      </c>
    </row>
    <row r="13" spans="1:25">
      <c r="B13" s="47">
        <v>43014</v>
      </c>
      <c r="C13" s="46">
        <v>3335.5</v>
      </c>
      <c r="D13" s="45">
        <v>3336</v>
      </c>
      <c r="E13" s="44">
        <f t="shared" si="0"/>
        <v>3335.75</v>
      </c>
      <c r="F13" s="46">
        <v>3273</v>
      </c>
      <c r="G13" s="45">
        <v>3275</v>
      </c>
      <c r="H13" s="44">
        <f t="shared" si="1"/>
        <v>3274</v>
      </c>
      <c r="I13" s="46">
        <v>3163</v>
      </c>
      <c r="J13" s="45">
        <v>3168</v>
      </c>
      <c r="K13" s="44">
        <f t="shared" si="2"/>
        <v>3165.5</v>
      </c>
      <c r="L13" s="46">
        <v>2958</v>
      </c>
      <c r="M13" s="45">
        <v>2963</v>
      </c>
      <c r="N13" s="44">
        <f t="shared" si="3"/>
        <v>2960.5</v>
      </c>
      <c r="O13" s="46">
        <v>2778</v>
      </c>
      <c r="P13" s="45">
        <v>2783</v>
      </c>
      <c r="Q13" s="44">
        <f t="shared" si="4"/>
        <v>2780.5</v>
      </c>
      <c r="R13" s="52">
        <v>3336</v>
      </c>
      <c r="S13" s="51">
        <v>1.3078000000000001</v>
      </c>
      <c r="T13" s="51">
        <v>1.1707000000000001</v>
      </c>
      <c r="U13" s="50">
        <v>112.94</v>
      </c>
      <c r="V13" s="43">
        <v>2550.85</v>
      </c>
      <c r="W13" s="43">
        <v>2496.7600000000002</v>
      </c>
      <c r="X13" s="49">
        <f t="shared" si="5"/>
        <v>2849.5771760485177</v>
      </c>
      <c r="Y13" s="48">
        <v>1.3117000000000001</v>
      </c>
    </row>
    <row r="14" spans="1:25">
      <c r="B14" s="47">
        <v>43017</v>
      </c>
      <c r="C14" s="46">
        <v>3334</v>
      </c>
      <c r="D14" s="45">
        <v>3334.5</v>
      </c>
      <c r="E14" s="44">
        <f t="shared" si="0"/>
        <v>3334.25</v>
      </c>
      <c r="F14" s="46">
        <v>3267</v>
      </c>
      <c r="G14" s="45">
        <v>3268</v>
      </c>
      <c r="H14" s="44">
        <f t="shared" si="1"/>
        <v>3267.5</v>
      </c>
      <c r="I14" s="46">
        <v>3135</v>
      </c>
      <c r="J14" s="45">
        <v>3140</v>
      </c>
      <c r="K14" s="44">
        <f t="shared" si="2"/>
        <v>3137.5</v>
      </c>
      <c r="L14" s="46">
        <v>2860</v>
      </c>
      <c r="M14" s="45">
        <v>2865</v>
      </c>
      <c r="N14" s="44">
        <f t="shared" si="3"/>
        <v>2862.5</v>
      </c>
      <c r="O14" s="46">
        <v>2575</v>
      </c>
      <c r="P14" s="45">
        <v>2580</v>
      </c>
      <c r="Q14" s="44">
        <f t="shared" si="4"/>
        <v>2577.5</v>
      </c>
      <c r="R14" s="52">
        <v>3334.5</v>
      </c>
      <c r="S14" s="51">
        <v>1.3173999999999999</v>
      </c>
      <c r="T14" s="51">
        <v>1.1748000000000001</v>
      </c>
      <c r="U14" s="50">
        <v>112.67</v>
      </c>
      <c r="V14" s="43">
        <v>2531.12</v>
      </c>
      <c r="W14" s="43">
        <v>2473.3200000000002</v>
      </c>
      <c r="X14" s="49">
        <f t="shared" si="5"/>
        <v>2838.355464759959</v>
      </c>
      <c r="Y14" s="48">
        <v>1.3212999999999999</v>
      </c>
    </row>
    <row r="15" spans="1:25">
      <c r="B15" s="47">
        <v>43018</v>
      </c>
      <c r="C15" s="46">
        <v>3312</v>
      </c>
      <c r="D15" s="45">
        <v>3314</v>
      </c>
      <c r="E15" s="44">
        <f t="shared" si="0"/>
        <v>3313</v>
      </c>
      <c r="F15" s="46">
        <v>3238</v>
      </c>
      <c r="G15" s="45">
        <v>3240</v>
      </c>
      <c r="H15" s="44">
        <f t="shared" si="1"/>
        <v>3239</v>
      </c>
      <c r="I15" s="46">
        <v>3112</v>
      </c>
      <c r="J15" s="45">
        <v>3117</v>
      </c>
      <c r="K15" s="44">
        <f t="shared" si="2"/>
        <v>3114.5</v>
      </c>
      <c r="L15" s="46">
        <v>2837</v>
      </c>
      <c r="M15" s="45">
        <v>2842</v>
      </c>
      <c r="N15" s="44">
        <f t="shared" si="3"/>
        <v>2839.5</v>
      </c>
      <c r="O15" s="46">
        <v>2562</v>
      </c>
      <c r="P15" s="45">
        <v>2567</v>
      </c>
      <c r="Q15" s="44">
        <f t="shared" si="4"/>
        <v>2564.5</v>
      </c>
      <c r="R15" s="52">
        <v>3314</v>
      </c>
      <c r="S15" s="51">
        <v>1.3198000000000001</v>
      </c>
      <c r="T15" s="51">
        <v>1.1796</v>
      </c>
      <c r="U15" s="50">
        <v>112.34</v>
      </c>
      <c r="V15" s="43">
        <v>2510.9899999999998</v>
      </c>
      <c r="W15" s="43">
        <v>2447.5</v>
      </c>
      <c r="X15" s="49">
        <f t="shared" si="5"/>
        <v>2809.4269243811464</v>
      </c>
      <c r="Y15" s="48">
        <v>1.3238000000000001</v>
      </c>
    </row>
    <row r="16" spans="1:25">
      <c r="B16" s="47">
        <v>43019</v>
      </c>
      <c r="C16" s="46">
        <v>3305</v>
      </c>
      <c r="D16" s="45">
        <v>3306</v>
      </c>
      <c r="E16" s="44">
        <f t="shared" si="0"/>
        <v>3305.5</v>
      </c>
      <c r="F16" s="46">
        <v>3223</v>
      </c>
      <c r="G16" s="45">
        <v>3225</v>
      </c>
      <c r="H16" s="44">
        <f t="shared" si="1"/>
        <v>3224</v>
      </c>
      <c r="I16" s="46">
        <v>3073</v>
      </c>
      <c r="J16" s="45">
        <v>3078</v>
      </c>
      <c r="K16" s="44">
        <f t="shared" si="2"/>
        <v>3075.5</v>
      </c>
      <c r="L16" s="46">
        <v>2773</v>
      </c>
      <c r="M16" s="45">
        <v>2778</v>
      </c>
      <c r="N16" s="44">
        <f t="shared" si="3"/>
        <v>2775.5</v>
      </c>
      <c r="O16" s="46">
        <v>2493</v>
      </c>
      <c r="P16" s="45">
        <v>2498</v>
      </c>
      <c r="Q16" s="44">
        <f t="shared" si="4"/>
        <v>2495.5</v>
      </c>
      <c r="R16" s="52">
        <v>3306</v>
      </c>
      <c r="S16" s="51">
        <v>1.319</v>
      </c>
      <c r="T16" s="51">
        <v>1.1829000000000001</v>
      </c>
      <c r="U16" s="50">
        <v>112.23</v>
      </c>
      <c r="V16" s="43">
        <v>2506.44</v>
      </c>
      <c r="W16" s="43">
        <v>2437.46</v>
      </c>
      <c r="X16" s="49">
        <f t="shared" si="5"/>
        <v>2794.8262744103472</v>
      </c>
      <c r="Y16" s="48">
        <v>1.3230999999999999</v>
      </c>
    </row>
    <row r="17" spans="2:25">
      <c r="B17" s="47">
        <v>43020</v>
      </c>
      <c r="C17" s="46">
        <v>3332.5</v>
      </c>
      <c r="D17" s="45">
        <v>3333</v>
      </c>
      <c r="E17" s="44">
        <f t="shared" si="0"/>
        <v>3332.75</v>
      </c>
      <c r="F17" s="46">
        <v>3259.5</v>
      </c>
      <c r="G17" s="45">
        <v>3260</v>
      </c>
      <c r="H17" s="44">
        <f t="shared" si="1"/>
        <v>3259.75</v>
      </c>
      <c r="I17" s="46">
        <v>3068</v>
      </c>
      <c r="J17" s="45">
        <v>3073</v>
      </c>
      <c r="K17" s="44">
        <f t="shared" si="2"/>
        <v>3070.5</v>
      </c>
      <c r="L17" s="46">
        <v>2778</v>
      </c>
      <c r="M17" s="45">
        <v>2783</v>
      </c>
      <c r="N17" s="44">
        <f t="shared" si="3"/>
        <v>2780.5</v>
      </c>
      <c r="O17" s="46">
        <v>2498</v>
      </c>
      <c r="P17" s="45">
        <v>2503</v>
      </c>
      <c r="Q17" s="44">
        <f t="shared" si="4"/>
        <v>2500.5</v>
      </c>
      <c r="R17" s="52">
        <v>3333</v>
      </c>
      <c r="S17" s="51">
        <v>1.3139000000000001</v>
      </c>
      <c r="T17" s="51">
        <v>1.1854</v>
      </c>
      <c r="U17" s="50">
        <v>112.31</v>
      </c>
      <c r="V17" s="43">
        <v>2536.7199999999998</v>
      </c>
      <c r="W17" s="43">
        <v>2473.8200000000002</v>
      </c>
      <c r="X17" s="49">
        <f t="shared" si="5"/>
        <v>2811.7091277206005</v>
      </c>
      <c r="Y17" s="48">
        <v>1.3178000000000001</v>
      </c>
    </row>
    <row r="18" spans="2:25">
      <c r="B18" s="47">
        <v>43021</v>
      </c>
      <c r="C18" s="46">
        <v>3323</v>
      </c>
      <c r="D18" s="45">
        <v>3325</v>
      </c>
      <c r="E18" s="44">
        <f t="shared" si="0"/>
        <v>3324</v>
      </c>
      <c r="F18" s="46">
        <v>3245</v>
      </c>
      <c r="G18" s="45">
        <v>3245.5</v>
      </c>
      <c r="H18" s="44">
        <f t="shared" si="1"/>
        <v>3245.25</v>
      </c>
      <c r="I18" s="46">
        <v>3048</v>
      </c>
      <c r="J18" s="45">
        <v>3053</v>
      </c>
      <c r="K18" s="44">
        <f t="shared" si="2"/>
        <v>3050.5</v>
      </c>
      <c r="L18" s="46">
        <v>2763</v>
      </c>
      <c r="M18" s="45">
        <v>2768</v>
      </c>
      <c r="N18" s="44">
        <f t="shared" si="3"/>
        <v>2765.5</v>
      </c>
      <c r="O18" s="46">
        <v>2483</v>
      </c>
      <c r="P18" s="45">
        <v>2488</v>
      </c>
      <c r="Q18" s="44">
        <f t="shared" si="4"/>
        <v>2485.5</v>
      </c>
      <c r="R18" s="52">
        <v>3325</v>
      </c>
      <c r="S18" s="51">
        <v>1.3275999999999999</v>
      </c>
      <c r="T18" s="51">
        <v>1.1807000000000001</v>
      </c>
      <c r="U18" s="50">
        <v>112.22</v>
      </c>
      <c r="V18" s="43">
        <v>2504.52</v>
      </c>
      <c r="W18" s="43">
        <v>2437.48</v>
      </c>
      <c r="X18" s="49">
        <f t="shared" si="5"/>
        <v>2816.1260269331751</v>
      </c>
      <c r="Y18" s="48">
        <v>1.3314999999999999</v>
      </c>
    </row>
    <row r="19" spans="2:25">
      <c r="B19" s="47">
        <v>43024</v>
      </c>
      <c r="C19" s="46">
        <v>3320.5</v>
      </c>
      <c r="D19" s="45">
        <v>3321</v>
      </c>
      <c r="E19" s="44">
        <f t="shared" si="0"/>
        <v>3320.75</v>
      </c>
      <c r="F19" s="46">
        <v>3260.5</v>
      </c>
      <c r="G19" s="45">
        <v>3261</v>
      </c>
      <c r="H19" s="44">
        <f t="shared" si="1"/>
        <v>3260.75</v>
      </c>
      <c r="I19" s="46">
        <v>3123</v>
      </c>
      <c r="J19" s="45">
        <v>3128</v>
      </c>
      <c r="K19" s="44">
        <f t="shared" si="2"/>
        <v>3125.5</v>
      </c>
      <c r="L19" s="46">
        <v>2873</v>
      </c>
      <c r="M19" s="45">
        <v>2878</v>
      </c>
      <c r="N19" s="44">
        <f t="shared" si="3"/>
        <v>2875.5</v>
      </c>
      <c r="O19" s="46">
        <v>2613</v>
      </c>
      <c r="P19" s="45">
        <v>2618</v>
      </c>
      <c r="Q19" s="44">
        <f t="shared" si="4"/>
        <v>2615.5</v>
      </c>
      <c r="R19" s="52">
        <v>3321</v>
      </c>
      <c r="S19" s="51">
        <v>1.3297000000000001</v>
      </c>
      <c r="T19" s="51">
        <v>1.1806000000000001</v>
      </c>
      <c r="U19" s="50">
        <v>111.74</v>
      </c>
      <c r="V19" s="43">
        <v>2497.56</v>
      </c>
      <c r="W19" s="43">
        <v>2445.08</v>
      </c>
      <c r="X19" s="49">
        <f t="shared" si="5"/>
        <v>2812.976452651194</v>
      </c>
      <c r="Y19" s="48">
        <v>1.3337000000000001</v>
      </c>
    </row>
    <row r="20" spans="2:25">
      <c r="B20" s="47">
        <v>43025</v>
      </c>
      <c r="C20" s="46">
        <v>3129.5</v>
      </c>
      <c r="D20" s="45">
        <v>3130</v>
      </c>
      <c r="E20" s="44">
        <f t="shared" si="0"/>
        <v>3129.75</v>
      </c>
      <c r="F20" s="46">
        <v>3100</v>
      </c>
      <c r="G20" s="45">
        <v>3102</v>
      </c>
      <c r="H20" s="44">
        <f t="shared" si="1"/>
        <v>3101</v>
      </c>
      <c r="I20" s="46">
        <v>3000</v>
      </c>
      <c r="J20" s="45">
        <v>3005</v>
      </c>
      <c r="K20" s="44">
        <f t="shared" si="2"/>
        <v>3002.5</v>
      </c>
      <c r="L20" s="46">
        <v>2780</v>
      </c>
      <c r="M20" s="45">
        <v>2785</v>
      </c>
      <c r="N20" s="44">
        <f t="shared" si="3"/>
        <v>2782.5</v>
      </c>
      <c r="O20" s="46">
        <v>2540</v>
      </c>
      <c r="P20" s="45">
        <v>2545</v>
      </c>
      <c r="Q20" s="44">
        <f t="shared" si="4"/>
        <v>2542.5</v>
      </c>
      <c r="R20" s="52">
        <v>3130</v>
      </c>
      <c r="S20" s="51">
        <v>1.3187</v>
      </c>
      <c r="T20" s="51">
        <v>1.1762999999999999</v>
      </c>
      <c r="U20" s="50">
        <v>112.18</v>
      </c>
      <c r="V20" s="43">
        <v>2373.5500000000002</v>
      </c>
      <c r="W20" s="43">
        <v>2345.38</v>
      </c>
      <c r="X20" s="49">
        <f t="shared" si="5"/>
        <v>2660.8858284451248</v>
      </c>
      <c r="Y20" s="48">
        <v>1.3226</v>
      </c>
    </row>
    <row r="21" spans="2:25">
      <c r="B21" s="47">
        <v>43026</v>
      </c>
      <c r="C21" s="46">
        <v>3184.5</v>
      </c>
      <c r="D21" s="45">
        <v>3185</v>
      </c>
      <c r="E21" s="44">
        <f t="shared" si="0"/>
        <v>3184.75</v>
      </c>
      <c r="F21" s="46">
        <v>3127</v>
      </c>
      <c r="G21" s="45">
        <v>3129</v>
      </c>
      <c r="H21" s="44">
        <f t="shared" si="1"/>
        <v>3128</v>
      </c>
      <c r="I21" s="46">
        <v>3012</v>
      </c>
      <c r="J21" s="45">
        <v>3017</v>
      </c>
      <c r="K21" s="44">
        <f t="shared" si="2"/>
        <v>3014.5</v>
      </c>
      <c r="L21" s="46">
        <v>2792</v>
      </c>
      <c r="M21" s="45">
        <v>2797</v>
      </c>
      <c r="N21" s="44">
        <f t="shared" si="3"/>
        <v>2794.5</v>
      </c>
      <c r="O21" s="46">
        <v>2592</v>
      </c>
      <c r="P21" s="45">
        <v>2597</v>
      </c>
      <c r="Q21" s="44">
        <f t="shared" si="4"/>
        <v>2594.5</v>
      </c>
      <c r="R21" s="52">
        <v>3185</v>
      </c>
      <c r="S21" s="51">
        <v>1.3169</v>
      </c>
      <c r="T21" s="51">
        <v>1.1746000000000001</v>
      </c>
      <c r="U21" s="50">
        <v>112.83</v>
      </c>
      <c r="V21" s="43">
        <v>2418.56</v>
      </c>
      <c r="W21" s="43">
        <v>2368.84</v>
      </c>
      <c r="X21" s="49">
        <f t="shared" si="5"/>
        <v>2711.561382598331</v>
      </c>
      <c r="Y21" s="48">
        <v>1.3209</v>
      </c>
    </row>
    <row r="22" spans="2:25">
      <c r="B22" s="47">
        <v>43027</v>
      </c>
      <c r="C22" s="46">
        <v>3169.5</v>
      </c>
      <c r="D22" s="45">
        <v>3170</v>
      </c>
      <c r="E22" s="44">
        <f t="shared" si="0"/>
        <v>3169.75</v>
      </c>
      <c r="F22" s="46">
        <v>3106</v>
      </c>
      <c r="G22" s="45">
        <v>3108</v>
      </c>
      <c r="H22" s="44">
        <f t="shared" si="1"/>
        <v>3107</v>
      </c>
      <c r="I22" s="46">
        <v>2988</v>
      </c>
      <c r="J22" s="45">
        <v>2993</v>
      </c>
      <c r="K22" s="44">
        <f t="shared" si="2"/>
        <v>2990.5</v>
      </c>
      <c r="L22" s="46">
        <v>2773</v>
      </c>
      <c r="M22" s="45">
        <v>2778</v>
      </c>
      <c r="N22" s="44">
        <f t="shared" si="3"/>
        <v>2775.5</v>
      </c>
      <c r="O22" s="46">
        <v>2563</v>
      </c>
      <c r="P22" s="45">
        <v>2568</v>
      </c>
      <c r="Q22" s="44">
        <f t="shared" si="4"/>
        <v>2565.5</v>
      </c>
      <c r="R22" s="52">
        <v>3170</v>
      </c>
      <c r="S22" s="51">
        <v>1.3179000000000001</v>
      </c>
      <c r="T22" s="51">
        <v>1.1835</v>
      </c>
      <c r="U22" s="50">
        <v>112.5</v>
      </c>
      <c r="V22" s="43">
        <v>2405.34</v>
      </c>
      <c r="W22" s="43">
        <v>2351.34</v>
      </c>
      <c r="X22" s="49">
        <f t="shared" si="5"/>
        <v>2678.4959864807774</v>
      </c>
      <c r="Y22" s="48">
        <v>1.3218000000000001</v>
      </c>
    </row>
    <row r="23" spans="2:25">
      <c r="B23" s="47">
        <v>43028</v>
      </c>
      <c r="C23" s="46">
        <v>3207</v>
      </c>
      <c r="D23" s="45">
        <v>3208</v>
      </c>
      <c r="E23" s="44">
        <f t="shared" si="0"/>
        <v>3207.5</v>
      </c>
      <c r="F23" s="46">
        <v>3145</v>
      </c>
      <c r="G23" s="45">
        <v>3150</v>
      </c>
      <c r="H23" s="44">
        <f t="shared" si="1"/>
        <v>3147.5</v>
      </c>
      <c r="I23" s="46">
        <v>3032</v>
      </c>
      <c r="J23" s="45">
        <v>3037</v>
      </c>
      <c r="K23" s="44">
        <f t="shared" si="2"/>
        <v>3034.5</v>
      </c>
      <c r="L23" s="46">
        <v>2818</v>
      </c>
      <c r="M23" s="45">
        <v>2823</v>
      </c>
      <c r="N23" s="44">
        <f t="shared" si="3"/>
        <v>2820.5</v>
      </c>
      <c r="O23" s="46">
        <v>2608</v>
      </c>
      <c r="P23" s="45">
        <v>2613</v>
      </c>
      <c r="Q23" s="44">
        <f t="shared" si="4"/>
        <v>2610.5</v>
      </c>
      <c r="R23" s="52">
        <v>3208</v>
      </c>
      <c r="S23" s="51">
        <v>1.3184</v>
      </c>
      <c r="T23" s="51">
        <v>1.1816</v>
      </c>
      <c r="U23" s="50">
        <v>113.18</v>
      </c>
      <c r="V23" s="43">
        <v>2433.25</v>
      </c>
      <c r="W23" s="43">
        <v>2382.21</v>
      </c>
      <c r="X23" s="49">
        <f t="shared" si="5"/>
        <v>2714.9627623561273</v>
      </c>
      <c r="Y23" s="48">
        <v>1.3223</v>
      </c>
    </row>
    <row r="24" spans="2:25">
      <c r="B24" s="47">
        <v>43031</v>
      </c>
      <c r="C24" s="46">
        <v>3175</v>
      </c>
      <c r="D24" s="45">
        <v>3176</v>
      </c>
      <c r="E24" s="44">
        <f t="shared" si="0"/>
        <v>3175.5</v>
      </c>
      <c r="F24" s="46">
        <v>3121</v>
      </c>
      <c r="G24" s="45">
        <v>3122</v>
      </c>
      <c r="H24" s="44">
        <f t="shared" si="1"/>
        <v>3121.5</v>
      </c>
      <c r="I24" s="46">
        <v>3018</v>
      </c>
      <c r="J24" s="45">
        <v>3023</v>
      </c>
      <c r="K24" s="44">
        <f t="shared" si="2"/>
        <v>3020.5</v>
      </c>
      <c r="L24" s="46">
        <v>2805</v>
      </c>
      <c r="M24" s="45">
        <v>2810</v>
      </c>
      <c r="N24" s="44">
        <f t="shared" si="3"/>
        <v>2807.5</v>
      </c>
      <c r="O24" s="46">
        <v>2595</v>
      </c>
      <c r="P24" s="45">
        <v>2600</v>
      </c>
      <c r="Q24" s="44">
        <f t="shared" si="4"/>
        <v>2597.5</v>
      </c>
      <c r="R24" s="52">
        <v>3176</v>
      </c>
      <c r="S24" s="51">
        <v>1.3165</v>
      </c>
      <c r="T24" s="51">
        <v>1.1738999999999999</v>
      </c>
      <c r="U24" s="50">
        <v>113.83</v>
      </c>
      <c r="V24" s="43">
        <v>2412.46</v>
      </c>
      <c r="W24" s="43">
        <v>2364.44</v>
      </c>
      <c r="X24" s="49">
        <f t="shared" si="5"/>
        <v>2705.5115427208452</v>
      </c>
      <c r="Y24" s="48">
        <v>1.3204</v>
      </c>
    </row>
    <row r="25" spans="2:25">
      <c r="B25" s="47">
        <v>43032</v>
      </c>
      <c r="C25" s="46">
        <v>3264</v>
      </c>
      <c r="D25" s="45">
        <v>3265</v>
      </c>
      <c r="E25" s="44">
        <f t="shared" si="0"/>
        <v>3264.5</v>
      </c>
      <c r="F25" s="46">
        <v>3195</v>
      </c>
      <c r="G25" s="45">
        <v>3200</v>
      </c>
      <c r="H25" s="44">
        <f t="shared" si="1"/>
        <v>3197.5</v>
      </c>
      <c r="I25" s="46">
        <v>3088</v>
      </c>
      <c r="J25" s="45">
        <v>3093</v>
      </c>
      <c r="K25" s="44">
        <f t="shared" si="2"/>
        <v>3090.5</v>
      </c>
      <c r="L25" s="46">
        <v>2858</v>
      </c>
      <c r="M25" s="45">
        <v>2863</v>
      </c>
      <c r="N25" s="44">
        <f t="shared" si="3"/>
        <v>2860.5</v>
      </c>
      <c r="O25" s="46">
        <v>2648</v>
      </c>
      <c r="P25" s="45">
        <v>2653</v>
      </c>
      <c r="Q25" s="44">
        <f t="shared" si="4"/>
        <v>2650.5</v>
      </c>
      <c r="R25" s="52">
        <v>3265</v>
      </c>
      <c r="S25" s="51">
        <v>1.3163</v>
      </c>
      <c r="T25" s="51">
        <v>1.1758</v>
      </c>
      <c r="U25" s="50">
        <v>113.89</v>
      </c>
      <c r="V25" s="43">
        <v>2480.44</v>
      </c>
      <c r="W25" s="43">
        <v>2423.88</v>
      </c>
      <c r="X25" s="49">
        <f t="shared" si="5"/>
        <v>2776.8327946929753</v>
      </c>
      <c r="Y25" s="48">
        <v>1.3202</v>
      </c>
    </row>
    <row r="26" spans="2:25">
      <c r="B26" s="47">
        <v>43033</v>
      </c>
      <c r="C26" s="46">
        <v>3251</v>
      </c>
      <c r="D26" s="45">
        <v>3251.5</v>
      </c>
      <c r="E26" s="44">
        <f t="shared" si="0"/>
        <v>3251.25</v>
      </c>
      <c r="F26" s="46">
        <v>3182</v>
      </c>
      <c r="G26" s="45">
        <v>3187</v>
      </c>
      <c r="H26" s="44">
        <f t="shared" si="1"/>
        <v>3184.5</v>
      </c>
      <c r="I26" s="46">
        <v>3070</v>
      </c>
      <c r="J26" s="45">
        <v>3075</v>
      </c>
      <c r="K26" s="44">
        <f t="shared" si="2"/>
        <v>3072.5</v>
      </c>
      <c r="L26" s="46">
        <v>2840</v>
      </c>
      <c r="M26" s="45">
        <v>2845</v>
      </c>
      <c r="N26" s="44">
        <f t="shared" si="3"/>
        <v>2842.5</v>
      </c>
      <c r="O26" s="46">
        <v>2625</v>
      </c>
      <c r="P26" s="45">
        <v>2630</v>
      </c>
      <c r="Q26" s="44">
        <f t="shared" si="4"/>
        <v>2627.5</v>
      </c>
      <c r="R26" s="52">
        <v>3251.5</v>
      </c>
      <c r="S26" s="51">
        <v>1.3255999999999999</v>
      </c>
      <c r="T26" s="51">
        <v>1.1779999999999999</v>
      </c>
      <c r="U26" s="50">
        <v>114.05</v>
      </c>
      <c r="V26" s="43">
        <v>2452.85</v>
      </c>
      <c r="W26" s="43">
        <v>2396.96</v>
      </c>
      <c r="X26" s="49">
        <f t="shared" si="5"/>
        <v>2760.1867572156198</v>
      </c>
      <c r="Y26" s="48">
        <v>1.3295999999999999</v>
      </c>
    </row>
    <row r="27" spans="2:25">
      <c r="B27" s="47">
        <v>43034</v>
      </c>
      <c r="C27" s="46">
        <v>3299</v>
      </c>
      <c r="D27" s="45">
        <v>3301</v>
      </c>
      <c r="E27" s="44">
        <f t="shared" si="0"/>
        <v>3300</v>
      </c>
      <c r="F27" s="46">
        <v>3227</v>
      </c>
      <c r="G27" s="45">
        <v>3228</v>
      </c>
      <c r="H27" s="44">
        <f t="shared" si="1"/>
        <v>3227.5</v>
      </c>
      <c r="I27" s="46">
        <v>3090</v>
      </c>
      <c r="J27" s="45">
        <v>3095</v>
      </c>
      <c r="K27" s="44">
        <f t="shared" si="2"/>
        <v>3092.5</v>
      </c>
      <c r="L27" s="46">
        <v>2850</v>
      </c>
      <c r="M27" s="45">
        <v>2855</v>
      </c>
      <c r="N27" s="44">
        <f t="shared" si="3"/>
        <v>2852.5</v>
      </c>
      <c r="O27" s="46">
        <v>2620</v>
      </c>
      <c r="P27" s="45">
        <v>2625</v>
      </c>
      <c r="Q27" s="44">
        <f t="shared" si="4"/>
        <v>2622.5</v>
      </c>
      <c r="R27" s="52">
        <v>3301</v>
      </c>
      <c r="S27" s="51">
        <v>1.3210999999999999</v>
      </c>
      <c r="T27" s="51">
        <v>1.1768000000000001</v>
      </c>
      <c r="U27" s="50">
        <v>113.75</v>
      </c>
      <c r="V27" s="43">
        <v>2498.6799999999998</v>
      </c>
      <c r="W27" s="43">
        <v>2436.23</v>
      </c>
      <c r="X27" s="49">
        <f t="shared" si="5"/>
        <v>2805.0645819170632</v>
      </c>
      <c r="Y27" s="48">
        <v>1.325</v>
      </c>
    </row>
    <row r="28" spans="2:25">
      <c r="B28" s="47">
        <v>43035</v>
      </c>
      <c r="C28" s="46">
        <v>3200</v>
      </c>
      <c r="D28" s="45">
        <v>3201</v>
      </c>
      <c r="E28" s="44">
        <f t="shared" si="0"/>
        <v>3200.5</v>
      </c>
      <c r="F28" s="46">
        <v>3144</v>
      </c>
      <c r="G28" s="45">
        <v>3145</v>
      </c>
      <c r="H28" s="44">
        <f t="shared" si="1"/>
        <v>3144.5</v>
      </c>
      <c r="I28" s="46">
        <v>3003</v>
      </c>
      <c r="J28" s="45">
        <v>3008</v>
      </c>
      <c r="K28" s="44">
        <f t="shared" si="2"/>
        <v>3005.5</v>
      </c>
      <c r="L28" s="46">
        <v>2763</v>
      </c>
      <c r="M28" s="45">
        <v>2768</v>
      </c>
      <c r="N28" s="44">
        <f t="shared" si="3"/>
        <v>2765.5</v>
      </c>
      <c r="O28" s="46">
        <v>2523</v>
      </c>
      <c r="P28" s="45">
        <v>2528</v>
      </c>
      <c r="Q28" s="44">
        <f t="shared" si="4"/>
        <v>2525.5</v>
      </c>
      <c r="R28" s="52">
        <v>3201</v>
      </c>
      <c r="S28" s="51">
        <v>1.3097000000000001</v>
      </c>
      <c r="T28" s="51">
        <v>1.1608000000000001</v>
      </c>
      <c r="U28" s="50">
        <v>114.16</v>
      </c>
      <c r="V28" s="43">
        <v>2444.0700000000002</v>
      </c>
      <c r="W28" s="43">
        <v>2394.1799999999998</v>
      </c>
      <c r="X28" s="49">
        <f t="shared" si="5"/>
        <v>2757.5809786354239</v>
      </c>
      <c r="Y28" s="48">
        <v>1.3136000000000001</v>
      </c>
    </row>
    <row r="29" spans="2:25">
      <c r="B29" s="47">
        <v>43038</v>
      </c>
      <c r="C29" s="46">
        <v>3269.5</v>
      </c>
      <c r="D29" s="45">
        <v>3270.5</v>
      </c>
      <c r="E29" s="44">
        <f t="shared" si="0"/>
        <v>3270</v>
      </c>
      <c r="F29" s="46">
        <v>3203</v>
      </c>
      <c r="G29" s="45">
        <v>3203.5</v>
      </c>
      <c r="H29" s="44">
        <f t="shared" si="1"/>
        <v>3203.25</v>
      </c>
      <c r="I29" s="46">
        <v>3053</v>
      </c>
      <c r="J29" s="45">
        <v>3058</v>
      </c>
      <c r="K29" s="44">
        <f t="shared" si="2"/>
        <v>3055.5</v>
      </c>
      <c r="L29" s="46">
        <v>2813</v>
      </c>
      <c r="M29" s="45">
        <v>2818</v>
      </c>
      <c r="N29" s="44">
        <f t="shared" si="3"/>
        <v>2815.5</v>
      </c>
      <c r="O29" s="46">
        <v>2573</v>
      </c>
      <c r="P29" s="45">
        <v>2578</v>
      </c>
      <c r="Q29" s="44">
        <f t="shared" si="4"/>
        <v>2575.5</v>
      </c>
      <c r="R29" s="52">
        <v>3270.5</v>
      </c>
      <c r="S29" s="51">
        <v>1.3197000000000001</v>
      </c>
      <c r="T29" s="51">
        <v>1.1615</v>
      </c>
      <c r="U29" s="50">
        <v>113.63</v>
      </c>
      <c r="V29" s="43">
        <v>2478.21</v>
      </c>
      <c r="W29" s="43">
        <v>2420.29</v>
      </c>
      <c r="X29" s="49">
        <f t="shared" si="5"/>
        <v>2815.7554885923378</v>
      </c>
      <c r="Y29" s="48">
        <v>1.3236000000000001</v>
      </c>
    </row>
    <row r="30" spans="2:25">
      <c r="B30" s="47">
        <v>43039</v>
      </c>
      <c r="C30" s="46">
        <v>3319.5</v>
      </c>
      <c r="D30" s="45">
        <v>3320</v>
      </c>
      <c r="E30" s="44">
        <f t="shared" si="0"/>
        <v>3319.75</v>
      </c>
      <c r="F30" s="46">
        <v>3248</v>
      </c>
      <c r="G30" s="45">
        <v>3250</v>
      </c>
      <c r="H30" s="44">
        <f t="shared" si="1"/>
        <v>3249</v>
      </c>
      <c r="I30" s="46">
        <v>3093</v>
      </c>
      <c r="J30" s="45">
        <v>3098</v>
      </c>
      <c r="K30" s="44">
        <f t="shared" si="2"/>
        <v>3095.5</v>
      </c>
      <c r="L30" s="46">
        <v>2843</v>
      </c>
      <c r="M30" s="45">
        <v>2848</v>
      </c>
      <c r="N30" s="44">
        <f t="shared" si="3"/>
        <v>2845.5</v>
      </c>
      <c r="O30" s="46">
        <v>2598</v>
      </c>
      <c r="P30" s="45">
        <v>2603</v>
      </c>
      <c r="Q30" s="44">
        <f t="shared" si="4"/>
        <v>2600.5</v>
      </c>
      <c r="R30" s="52">
        <v>3320</v>
      </c>
      <c r="S30" s="51">
        <v>1.3236000000000001</v>
      </c>
      <c r="T30" s="51">
        <v>1.1636</v>
      </c>
      <c r="U30" s="50">
        <v>113.42</v>
      </c>
      <c r="V30" s="43">
        <v>2508.31</v>
      </c>
      <c r="W30" s="43">
        <v>2448.21</v>
      </c>
      <c r="X30" s="49">
        <f t="shared" si="5"/>
        <v>2853.2141629425919</v>
      </c>
      <c r="Y30" s="48">
        <v>1.3274999999999999</v>
      </c>
    </row>
    <row r="31" spans="2:25" s="10" customFormat="1">
      <c r="B31" s="42" t="s">
        <v>11</v>
      </c>
      <c r="C31" s="41">
        <f>ROUND(AVERAGE(C9:C30),2)</f>
        <v>3273.09</v>
      </c>
      <c r="D31" s="40">
        <f>ROUND(AVERAGE(D9:D30),2)</f>
        <v>3273.95</v>
      </c>
      <c r="E31" s="39">
        <f>ROUND(AVERAGE(C31:D31),2)</f>
        <v>3273.52</v>
      </c>
      <c r="F31" s="41">
        <f>ROUND(AVERAGE(F9:F30),2)</f>
        <v>3209.64</v>
      </c>
      <c r="G31" s="40">
        <f>ROUND(AVERAGE(G9:G30),2)</f>
        <v>3211.66</v>
      </c>
      <c r="H31" s="39">
        <f>ROUND(AVERAGE(F31:G31),2)</f>
        <v>3210.65</v>
      </c>
      <c r="I31" s="41">
        <f>ROUND(AVERAGE(I9:I30),2)</f>
        <v>3078.86</v>
      </c>
      <c r="J31" s="40">
        <f>ROUND(AVERAGE(J9:J30),2)</f>
        <v>3083.86</v>
      </c>
      <c r="K31" s="39">
        <f>ROUND(AVERAGE(I31:J31),2)</f>
        <v>3081.36</v>
      </c>
      <c r="L31" s="41">
        <f>ROUND(AVERAGE(L9:L30),2)</f>
        <v>2843.77</v>
      </c>
      <c r="M31" s="40">
        <f>ROUND(AVERAGE(M9:M30),2)</f>
        <v>2848.77</v>
      </c>
      <c r="N31" s="39">
        <f>ROUND(AVERAGE(L31:M31),2)</f>
        <v>2846.27</v>
      </c>
      <c r="O31" s="41">
        <f>ROUND(AVERAGE(O9:O30),2)</f>
        <v>2617.86</v>
      </c>
      <c r="P31" s="40">
        <f>ROUND(AVERAGE(P9:P30),2)</f>
        <v>2622.86</v>
      </c>
      <c r="Q31" s="39">
        <f>ROUND(AVERAGE(O31:P31),2)</f>
        <v>2620.36</v>
      </c>
      <c r="R31" s="38">
        <f>ROUND(AVERAGE(R9:R30),2)</f>
        <v>3273.95</v>
      </c>
      <c r="S31" s="37">
        <f>ROUND(AVERAGE(S9:S30),4)</f>
        <v>1.3199000000000001</v>
      </c>
      <c r="T31" s="36">
        <f>ROUND(AVERAGE(T9:T30),4)</f>
        <v>1.1755</v>
      </c>
      <c r="U31" s="175">
        <f>ROUND(AVERAGE(U9:U30),2)</f>
        <v>112.94</v>
      </c>
      <c r="V31" s="35">
        <f>AVERAGE(V9:V30)</f>
        <v>2480.5136363636366</v>
      </c>
      <c r="W31" s="35">
        <f>AVERAGE(W9:W30)</f>
        <v>2426.0986363636366</v>
      </c>
      <c r="X31" s="35">
        <f>AVERAGE(X9:X30)</f>
        <v>2785.1448283542695</v>
      </c>
      <c r="Y31" s="34">
        <f>AVERAGE(Y9:Y30)</f>
        <v>1.3237954545454544</v>
      </c>
    </row>
    <row r="32" spans="2:25" s="5" customFormat="1">
      <c r="B32" s="33" t="s">
        <v>12</v>
      </c>
      <c r="C32" s="32">
        <f t="shared" ref="C32:Y32" si="6">MAX(C9:C30)</f>
        <v>3369.5</v>
      </c>
      <c r="D32" s="31">
        <f t="shared" si="6"/>
        <v>3370</v>
      </c>
      <c r="E32" s="30">
        <f t="shared" si="6"/>
        <v>3369.75</v>
      </c>
      <c r="F32" s="32">
        <f t="shared" si="6"/>
        <v>3304</v>
      </c>
      <c r="G32" s="31">
        <f t="shared" si="6"/>
        <v>3309</v>
      </c>
      <c r="H32" s="30">
        <f t="shared" si="6"/>
        <v>3306.5</v>
      </c>
      <c r="I32" s="32">
        <f t="shared" si="6"/>
        <v>3178</v>
      </c>
      <c r="J32" s="31">
        <f t="shared" si="6"/>
        <v>3183</v>
      </c>
      <c r="K32" s="30">
        <f t="shared" si="6"/>
        <v>3180.5</v>
      </c>
      <c r="L32" s="32">
        <f t="shared" si="6"/>
        <v>2973</v>
      </c>
      <c r="M32" s="31">
        <f t="shared" si="6"/>
        <v>2978</v>
      </c>
      <c r="N32" s="30">
        <f t="shared" si="6"/>
        <v>2975.5</v>
      </c>
      <c r="O32" s="32">
        <f t="shared" si="6"/>
        <v>2793</v>
      </c>
      <c r="P32" s="31">
        <f t="shared" si="6"/>
        <v>2798</v>
      </c>
      <c r="Q32" s="30">
        <f t="shared" si="6"/>
        <v>2795.5</v>
      </c>
      <c r="R32" s="29">
        <f t="shared" si="6"/>
        <v>3370</v>
      </c>
      <c r="S32" s="28">
        <f t="shared" si="6"/>
        <v>1.3297000000000001</v>
      </c>
      <c r="T32" s="27">
        <f t="shared" si="6"/>
        <v>1.1854</v>
      </c>
      <c r="U32" s="26">
        <f t="shared" si="6"/>
        <v>114.16</v>
      </c>
      <c r="V32" s="25">
        <f t="shared" si="6"/>
        <v>2550.85</v>
      </c>
      <c r="W32" s="25">
        <f t="shared" si="6"/>
        <v>2496.7600000000002</v>
      </c>
      <c r="X32" s="25">
        <f t="shared" si="6"/>
        <v>2860.5381546558019</v>
      </c>
      <c r="Y32" s="24">
        <f t="shared" si="6"/>
        <v>1.3337000000000001</v>
      </c>
    </row>
    <row r="33" spans="2:25" s="5" customFormat="1" ht="13.5" thickBot="1">
      <c r="B33" s="23" t="s">
        <v>13</v>
      </c>
      <c r="C33" s="22">
        <f t="shared" ref="C33:Y33" si="7">MIN(C9:C30)</f>
        <v>3129.5</v>
      </c>
      <c r="D33" s="21">
        <f t="shared" si="7"/>
        <v>3130</v>
      </c>
      <c r="E33" s="20">
        <f t="shared" si="7"/>
        <v>3129.75</v>
      </c>
      <c r="F33" s="22">
        <f t="shared" si="7"/>
        <v>3100</v>
      </c>
      <c r="G33" s="21">
        <f t="shared" si="7"/>
        <v>3102</v>
      </c>
      <c r="H33" s="20">
        <f t="shared" si="7"/>
        <v>3101</v>
      </c>
      <c r="I33" s="22">
        <f t="shared" si="7"/>
        <v>2988</v>
      </c>
      <c r="J33" s="21">
        <f t="shared" si="7"/>
        <v>2993</v>
      </c>
      <c r="K33" s="20">
        <f t="shared" si="7"/>
        <v>2990.5</v>
      </c>
      <c r="L33" s="22">
        <f t="shared" si="7"/>
        <v>2763</v>
      </c>
      <c r="M33" s="21">
        <f t="shared" si="7"/>
        <v>2768</v>
      </c>
      <c r="N33" s="20">
        <f t="shared" si="7"/>
        <v>2765.5</v>
      </c>
      <c r="O33" s="22">
        <f t="shared" si="7"/>
        <v>2483</v>
      </c>
      <c r="P33" s="21">
        <f t="shared" si="7"/>
        <v>2488</v>
      </c>
      <c r="Q33" s="20">
        <f t="shared" si="7"/>
        <v>2485.5</v>
      </c>
      <c r="R33" s="19">
        <f t="shared" si="7"/>
        <v>3130</v>
      </c>
      <c r="S33" s="18">
        <f t="shared" si="7"/>
        <v>1.3078000000000001</v>
      </c>
      <c r="T33" s="17">
        <f t="shared" si="7"/>
        <v>1.1608000000000001</v>
      </c>
      <c r="U33" s="16">
        <f t="shared" si="7"/>
        <v>111.74</v>
      </c>
      <c r="V33" s="15">
        <f t="shared" si="7"/>
        <v>2373.5500000000002</v>
      </c>
      <c r="W33" s="15">
        <f t="shared" si="7"/>
        <v>2345.38</v>
      </c>
      <c r="X33" s="15">
        <f t="shared" si="7"/>
        <v>2660.8858284451248</v>
      </c>
      <c r="Y33" s="14">
        <f t="shared" si="7"/>
        <v>1.3117000000000001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28</v>
      </c>
    </row>
    <row r="6" spans="1:25" ht="13.5" thickBot="1">
      <c r="B6" s="1">
        <v>43010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43010</v>
      </c>
      <c r="C9" s="46">
        <v>2536</v>
      </c>
      <c r="D9" s="45">
        <v>2538</v>
      </c>
      <c r="E9" s="44">
        <f t="shared" ref="E9:E30" si="0">AVERAGE(C9:D9)</f>
        <v>2537</v>
      </c>
      <c r="F9" s="46">
        <v>2530</v>
      </c>
      <c r="G9" s="45">
        <v>2532</v>
      </c>
      <c r="H9" s="44">
        <f t="shared" ref="H9:H30" si="1">AVERAGE(F9:G9)</f>
        <v>2531</v>
      </c>
      <c r="I9" s="46">
        <v>2547</v>
      </c>
      <c r="J9" s="45">
        <v>2552</v>
      </c>
      <c r="K9" s="44">
        <f t="shared" ref="K9:K30" si="2">AVERAGE(I9:J9)</f>
        <v>2549.5</v>
      </c>
      <c r="L9" s="46">
        <v>2552</v>
      </c>
      <c r="M9" s="45">
        <v>2557</v>
      </c>
      <c r="N9" s="44">
        <f t="shared" ref="N9:N30" si="3">AVERAGE(L9:M9)</f>
        <v>2554.5</v>
      </c>
      <c r="O9" s="46">
        <v>2532</v>
      </c>
      <c r="P9" s="45">
        <v>2537</v>
      </c>
      <c r="Q9" s="44">
        <f t="shared" ref="Q9:Q30" si="4">AVERAGE(O9:P9)</f>
        <v>2534.5</v>
      </c>
      <c r="R9" s="52">
        <v>2538</v>
      </c>
      <c r="S9" s="51">
        <v>1.3287</v>
      </c>
      <c r="T9" s="53">
        <v>1.1738999999999999</v>
      </c>
      <c r="U9" s="50">
        <v>112.85</v>
      </c>
      <c r="V9" s="43">
        <v>1910.14</v>
      </c>
      <c r="W9" s="43">
        <v>1900.05</v>
      </c>
      <c r="X9" s="49">
        <f t="shared" ref="X9:X30" si="5">R9/T9</f>
        <v>2162.024022489139</v>
      </c>
      <c r="Y9" s="48">
        <v>1.3326</v>
      </c>
    </row>
    <row r="10" spans="1:25">
      <c r="B10" s="47">
        <v>43011</v>
      </c>
      <c r="C10" s="46">
        <v>2500</v>
      </c>
      <c r="D10" s="45">
        <v>2501</v>
      </c>
      <c r="E10" s="44">
        <f t="shared" si="0"/>
        <v>2500.5</v>
      </c>
      <c r="F10" s="46">
        <v>2500</v>
      </c>
      <c r="G10" s="45">
        <v>2502</v>
      </c>
      <c r="H10" s="44">
        <f t="shared" si="1"/>
        <v>2501</v>
      </c>
      <c r="I10" s="46">
        <v>2515</v>
      </c>
      <c r="J10" s="45">
        <v>2520</v>
      </c>
      <c r="K10" s="44">
        <f t="shared" si="2"/>
        <v>2517.5</v>
      </c>
      <c r="L10" s="46">
        <v>2520</v>
      </c>
      <c r="M10" s="45">
        <v>2525</v>
      </c>
      <c r="N10" s="44">
        <f t="shared" si="3"/>
        <v>2522.5</v>
      </c>
      <c r="O10" s="46">
        <v>2500</v>
      </c>
      <c r="P10" s="45">
        <v>2505</v>
      </c>
      <c r="Q10" s="44">
        <f t="shared" si="4"/>
        <v>2502.5</v>
      </c>
      <c r="R10" s="52">
        <v>2501</v>
      </c>
      <c r="S10" s="51">
        <v>1.325</v>
      </c>
      <c r="T10" s="51">
        <v>1.175</v>
      </c>
      <c r="U10" s="50">
        <v>113.04</v>
      </c>
      <c r="V10" s="43">
        <v>1887.55</v>
      </c>
      <c r="W10" s="43">
        <v>1882.76</v>
      </c>
      <c r="X10" s="49">
        <f t="shared" si="5"/>
        <v>2128.5106382978724</v>
      </c>
      <c r="Y10" s="48">
        <v>1.3289</v>
      </c>
    </row>
    <row r="11" spans="1:25">
      <c r="B11" s="47">
        <v>43012</v>
      </c>
      <c r="C11" s="46">
        <v>2584</v>
      </c>
      <c r="D11" s="45">
        <v>2585</v>
      </c>
      <c r="E11" s="44">
        <f t="shared" si="0"/>
        <v>2584.5</v>
      </c>
      <c r="F11" s="46">
        <v>2592</v>
      </c>
      <c r="G11" s="45">
        <v>2593</v>
      </c>
      <c r="H11" s="44">
        <f t="shared" si="1"/>
        <v>2592.5</v>
      </c>
      <c r="I11" s="46">
        <v>2610</v>
      </c>
      <c r="J11" s="45">
        <v>2615</v>
      </c>
      <c r="K11" s="44">
        <f t="shared" si="2"/>
        <v>2612.5</v>
      </c>
      <c r="L11" s="46">
        <v>2615</v>
      </c>
      <c r="M11" s="45">
        <v>2620</v>
      </c>
      <c r="N11" s="44">
        <f t="shared" si="3"/>
        <v>2617.5</v>
      </c>
      <c r="O11" s="46">
        <v>2595</v>
      </c>
      <c r="P11" s="45">
        <v>2600</v>
      </c>
      <c r="Q11" s="44">
        <f t="shared" si="4"/>
        <v>2597.5</v>
      </c>
      <c r="R11" s="52">
        <v>2585</v>
      </c>
      <c r="S11" s="51">
        <v>1.3270999999999999</v>
      </c>
      <c r="T11" s="51">
        <v>1.1780999999999999</v>
      </c>
      <c r="U11" s="50">
        <v>112.37</v>
      </c>
      <c r="V11" s="43">
        <v>1947.86</v>
      </c>
      <c r="W11" s="43">
        <v>1948.16</v>
      </c>
      <c r="X11" s="49">
        <f t="shared" si="5"/>
        <v>2194.2110177404297</v>
      </c>
      <c r="Y11" s="48">
        <v>1.331</v>
      </c>
    </row>
    <row r="12" spans="1:25">
      <c r="B12" s="47">
        <v>43013</v>
      </c>
      <c r="C12" s="46">
        <v>2547</v>
      </c>
      <c r="D12" s="45">
        <v>2548</v>
      </c>
      <c r="E12" s="44">
        <f t="shared" si="0"/>
        <v>2547.5</v>
      </c>
      <c r="F12" s="46">
        <v>2556</v>
      </c>
      <c r="G12" s="45">
        <v>2557</v>
      </c>
      <c r="H12" s="44">
        <f t="shared" si="1"/>
        <v>2556.5</v>
      </c>
      <c r="I12" s="46">
        <v>2573</v>
      </c>
      <c r="J12" s="45">
        <v>2578</v>
      </c>
      <c r="K12" s="44">
        <f t="shared" si="2"/>
        <v>2575.5</v>
      </c>
      <c r="L12" s="46">
        <v>2578</v>
      </c>
      <c r="M12" s="45">
        <v>2583</v>
      </c>
      <c r="N12" s="44">
        <f t="shared" si="3"/>
        <v>2580.5</v>
      </c>
      <c r="O12" s="46">
        <v>2558</v>
      </c>
      <c r="P12" s="45">
        <v>2563</v>
      </c>
      <c r="Q12" s="44">
        <f t="shared" si="4"/>
        <v>2560.5</v>
      </c>
      <c r="R12" s="52">
        <v>2548</v>
      </c>
      <c r="S12" s="51">
        <v>1.3167</v>
      </c>
      <c r="T12" s="51">
        <v>1.1736</v>
      </c>
      <c r="U12" s="50">
        <v>112.5</v>
      </c>
      <c r="V12" s="43">
        <v>1935.14</v>
      </c>
      <c r="W12" s="43">
        <v>1936.24</v>
      </c>
      <c r="X12" s="49">
        <f t="shared" si="5"/>
        <v>2171.097477845944</v>
      </c>
      <c r="Y12" s="48">
        <v>1.3206</v>
      </c>
    </row>
    <row r="13" spans="1:25">
      <c r="B13" s="47">
        <v>43014</v>
      </c>
      <c r="C13" s="46">
        <v>2539</v>
      </c>
      <c r="D13" s="45">
        <v>2539.5</v>
      </c>
      <c r="E13" s="44">
        <f t="shared" si="0"/>
        <v>2539.25</v>
      </c>
      <c r="F13" s="46">
        <v>2546</v>
      </c>
      <c r="G13" s="45">
        <v>2548</v>
      </c>
      <c r="H13" s="44">
        <f t="shared" si="1"/>
        <v>2547</v>
      </c>
      <c r="I13" s="46">
        <v>2565</v>
      </c>
      <c r="J13" s="45">
        <v>2570</v>
      </c>
      <c r="K13" s="44">
        <f t="shared" si="2"/>
        <v>2567.5</v>
      </c>
      <c r="L13" s="46">
        <v>2570</v>
      </c>
      <c r="M13" s="45">
        <v>2575</v>
      </c>
      <c r="N13" s="44">
        <f t="shared" si="3"/>
        <v>2572.5</v>
      </c>
      <c r="O13" s="46">
        <v>2550</v>
      </c>
      <c r="P13" s="45">
        <v>2555</v>
      </c>
      <c r="Q13" s="44">
        <f t="shared" si="4"/>
        <v>2552.5</v>
      </c>
      <c r="R13" s="52">
        <v>2539.5</v>
      </c>
      <c r="S13" s="51">
        <v>1.3078000000000001</v>
      </c>
      <c r="T13" s="51">
        <v>1.1707000000000001</v>
      </c>
      <c r="U13" s="50">
        <v>112.94</v>
      </c>
      <c r="V13" s="43">
        <v>1941.81</v>
      </c>
      <c r="W13" s="43">
        <v>1942.52</v>
      </c>
      <c r="X13" s="49">
        <f t="shared" si="5"/>
        <v>2169.2149995729051</v>
      </c>
      <c r="Y13" s="48">
        <v>1.3117000000000001</v>
      </c>
    </row>
    <row r="14" spans="1:25">
      <c r="B14" s="47">
        <v>43017</v>
      </c>
      <c r="C14" s="46">
        <v>2514</v>
      </c>
      <c r="D14" s="45">
        <v>2515</v>
      </c>
      <c r="E14" s="44">
        <f t="shared" si="0"/>
        <v>2514.5</v>
      </c>
      <c r="F14" s="46">
        <v>2521</v>
      </c>
      <c r="G14" s="45">
        <v>2522</v>
      </c>
      <c r="H14" s="44">
        <f t="shared" si="1"/>
        <v>2521.5</v>
      </c>
      <c r="I14" s="46">
        <v>2540</v>
      </c>
      <c r="J14" s="45">
        <v>2545</v>
      </c>
      <c r="K14" s="44">
        <f t="shared" si="2"/>
        <v>2542.5</v>
      </c>
      <c r="L14" s="46">
        <v>2552</v>
      </c>
      <c r="M14" s="45">
        <v>2557</v>
      </c>
      <c r="N14" s="44">
        <f t="shared" si="3"/>
        <v>2554.5</v>
      </c>
      <c r="O14" s="46">
        <v>2532</v>
      </c>
      <c r="P14" s="45">
        <v>2537</v>
      </c>
      <c r="Q14" s="44">
        <f t="shared" si="4"/>
        <v>2534.5</v>
      </c>
      <c r="R14" s="52">
        <v>2515</v>
      </c>
      <c r="S14" s="51">
        <v>1.3173999999999999</v>
      </c>
      <c r="T14" s="51">
        <v>1.1748000000000001</v>
      </c>
      <c r="U14" s="50">
        <v>112.67</v>
      </c>
      <c r="V14" s="43">
        <v>1909.06</v>
      </c>
      <c r="W14" s="43">
        <v>1908.73</v>
      </c>
      <c r="X14" s="49">
        <f t="shared" si="5"/>
        <v>2140.7899216887981</v>
      </c>
      <c r="Y14" s="48">
        <v>1.3212999999999999</v>
      </c>
    </row>
    <row r="15" spans="1:25">
      <c r="B15" s="47">
        <v>43018</v>
      </c>
      <c r="C15" s="46">
        <v>2508</v>
      </c>
      <c r="D15" s="45">
        <v>2509</v>
      </c>
      <c r="E15" s="44">
        <f t="shared" si="0"/>
        <v>2508.5</v>
      </c>
      <c r="F15" s="46">
        <v>2518</v>
      </c>
      <c r="G15" s="45">
        <v>2520</v>
      </c>
      <c r="H15" s="44">
        <f t="shared" si="1"/>
        <v>2519</v>
      </c>
      <c r="I15" s="46">
        <v>2537</v>
      </c>
      <c r="J15" s="45">
        <v>2542</v>
      </c>
      <c r="K15" s="44">
        <f t="shared" si="2"/>
        <v>2539.5</v>
      </c>
      <c r="L15" s="46">
        <v>2548</v>
      </c>
      <c r="M15" s="45">
        <v>2553</v>
      </c>
      <c r="N15" s="44">
        <f t="shared" si="3"/>
        <v>2550.5</v>
      </c>
      <c r="O15" s="46">
        <v>2548</v>
      </c>
      <c r="P15" s="45">
        <v>2553</v>
      </c>
      <c r="Q15" s="44">
        <f t="shared" si="4"/>
        <v>2550.5</v>
      </c>
      <c r="R15" s="52">
        <v>2509</v>
      </c>
      <c r="S15" s="51">
        <v>1.3198000000000001</v>
      </c>
      <c r="T15" s="51">
        <v>1.1796</v>
      </c>
      <c r="U15" s="50">
        <v>112.34</v>
      </c>
      <c r="V15" s="43">
        <v>1901.05</v>
      </c>
      <c r="W15" s="43">
        <v>1903.61</v>
      </c>
      <c r="X15" s="49">
        <f t="shared" si="5"/>
        <v>2126.9922007460154</v>
      </c>
      <c r="Y15" s="48">
        <v>1.3238000000000001</v>
      </c>
    </row>
    <row r="16" spans="1:25">
      <c r="B16" s="47">
        <v>43019</v>
      </c>
      <c r="C16" s="46">
        <v>2524</v>
      </c>
      <c r="D16" s="45">
        <v>2525</v>
      </c>
      <c r="E16" s="44">
        <f t="shared" si="0"/>
        <v>2524.5</v>
      </c>
      <c r="F16" s="46">
        <v>2531</v>
      </c>
      <c r="G16" s="45">
        <v>2533</v>
      </c>
      <c r="H16" s="44">
        <f t="shared" si="1"/>
        <v>2532</v>
      </c>
      <c r="I16" s="46">
        <v>2548</v>
      </c>
      <c r="J16" s="45">
        <v>2553</v>
      </c>
      <c r="K16" s="44">
        <f t="shared" si="2"/>
        <v>2550.5</v>
      </c>
      <c r="L16" s="46">
        <v>2560</v>
      </c>
      <c r="M16" s="45">
        <v>2565</v>
      </c>
      <c r="N16" s="44">
        <f t="shared" si="3"/>
        <v>2562.5</v>
      </c>
      <c r="O16" s="46">
        <v>2560</v>
      </c>
      <c r="P16" s="45">
        <v>2565</v>
      </c>
      <c r="Q16" s="44">
        <f t="shared" si="4"/>
        <v>2562.5</v>
      </c>
      <c r="R16" s="52">
        <v>2525</v>
      </c>
      <c r="S16" s="51">
        <v>1.319</v>
      </c>
      <c r="T16" s="51">
        <v>1.1829000000000001</v>
      </c>
      <c r="U16" s="50">
        <v>112.23</v>
      </c>
      <c r="V16" s="43">
        <v>1914.33</v>
      </c>
      <c r="W16" s="43">
        <v>1914.44</v>
      </c>
      <c r="X16" s="49">
        <f t="shared" si="5"/>
        <v>2134.5844957308309</v>
      </c>
      <c r="Y16" s="48">
        <v>1.3230999999999999</v>
      </c>
    </row>
    <row r="17" spans="2:25">
      <c r="B17" s="47">
        <v>43020</v>
      </c>
      <c r="C17" s="46">
        <v>2567.5</v>
      </c>
      <c r="D17" s="45">
        <v>2568.5</v>
      </c>
      <c r="E17" s="44">
        <f t="shared" si="0"/>
        <v>2568</v>
      </c>
      <c r="F17" s="46">
        <v>2575</v>
      </c>
      <c r="G17" s="45">
        <v>2577</v>
      </c>
      <c r="H17" s="44">
        <f t="shared" si="1"/>
        <v>2576</v>
      </c>
      <c r="I17" s="46">
        <v>2593</v>
      </c>
      <c r="J17" s="45">
        <v>2598</v>
      </c>
      <c r="K17" s="44">
        <f t="shared" si="2"/>
        <v>2595.5</v>
      </c>
      <c r="L17" s="46">
        <v>2605</v>
      </c>
      <c r="M17" s="45">
        <v>2610</v>
      </c>
      <c r="N17" s="44">
        <f t="shared" si="3"/>
        <v>2607.5</v>
      </c>
      <c r="O17" s="46">
        <v>2608</v>
      </c>
      <c r="P17" s="45">
        <v>2613</v>
      </c>
      <c r="Q17" s="44">
        <f t="shared" si="4"/>
        <v>2610.5</v>
      </c>
      <c r="R17" s="52">
        <v>2568.5</v>
      </c>
      <c r="S17" s="51">
        <v>1.3139000000000001</v>
      </c>
      <c r="T17" s="51">
        <v>1.1854</v>
      </c>
      <c r="U17" s="50">
        <v>112.31</v>
      </c>
      <c r="V17" s="43">
        <v>1954.87</v>
      </c>
      <c r="W17" s="43">
        <v>1955.53</v>
      </c>
      <c r="X17" s="49">
        <f t="shared" si="5"/>
        <v>2166.7791462797368</v>
      </c>
      <c r="Y17" s="48">
        <v>1.3178000000000001</v>
      </c>
    </row>
    <row r="18" spans="2:25">
      <c r="B18" s="47">
        <v>43021</v>
      </c>
      <c r="C18" s="46">
        <v>2541</v>
      </c>
      <c r="D18" s="45">
        <v>2542</v>
      </c>
      <c r="E18" s="44">
        <f t="shared" si="0"/>
        <v>2541.5</v>
      </c>
      <c r="F18" s="46">
        <v>2550</v>
      </c>
      <c r="G18" s="45">
        <v>2551</v>
      </c>
      <c r="H18" s="44">
        <f t="shared" si="1"/>
        <v>2550.5</v>
      </c>
      <c r="I18" s="46">
        <v>2567</v>
      </c>
      <c r="J18" s="45">
        <v>2572</v>
      </c>
      <c r="K18" s="44">
        <f t="shared" si="2"/>
        <v>2569.5</v>
      </c>
      <c r="L18" s="46">
        <v>2578</v>
      </c>
      <c r="M18" s="45">
        <v>2583</v>
      </c>
      <c r="N18" s="44">
        <f t="shared" si="3"/>
        <v>2580.5</v>
      </c>
      <c r="O18" s="46">
        <v>2582</v>
      </c>
      <c r="P18" s="45">
        <v>2587</v>
      </c>
      <c r="Q18" s="44">
        <f t="shared" si="4"/>
        <v>2584.5</v>
      </c>
      <c r="R18" s="52">
        <v>2542</v>
      </c>
      <c r="S18" s="51">
        <v>1.3275999999999999</v>
      </c>
      <c r="T18" s="51">
        <v>1.1807000000000001</v>
      </c>
      <c r="U18" s="50">
        <v>112.22</v>
      </c>
      <c r="V18" s="43">
        <v>1914.73</v>
      </c>
      <c r="W18" s="43">
        <v>1915.88</v>
      </c>
      <c r="X18" s="49">
        <f t="shared" si="5"/>
        <v>2152.9601084102651</v>
      </c>
      <c r="Y18" s="48">
        <v>1.3314999999999999</v>
      </c>
    </row>
    <row r="19" spans="2:25">
      <c r="B19" s="47">
        <v>43024</v>
      </c>
      <c r="C19" s="46">
        <v>2564</v>
      </c>
      <c r="D19" s="45">
        <v>2566</v>
      </c>
      <c r="E19" s="44">
        <f t="shared" si="0"/>
        <v>2565</v>
      </c>
      <c r="F19" s="46">
        <v>2575</v>
      </c>
      <c r="G19" s="45">
        <v>2577</v>
      </c>
      <c r="H19" s="44">
        <f t="shared" si="1"/>
        <v>2576</v>
      </c>
      <c r="I19" s="46">
        <v>2588</v>
      </c>
      <c r="J19" s="45">
        <v>2593</v>
      </c>
      <c r="K19" s="44">
        <f t="shared" si="2"/>
        <v>2590.5</v>
      </c>
      <c r="L19" s="46">
        <v>2600</v>
      </c>
      <c r="M19" s="45">
        <v>2605</v>
      </c>
      <c r="N19" s="44">
        <f t="shared" si="3"/>
        <v>2602.5</v>
      </c>
      <c r="O19" s="46">
        <v>2605</v>
      </c>
      <c r="P19" s="45">
        <v>2610</v>
      </c>
      <c r="Q19" s="44">
        <f t="shared" si="4"/>
        <v>2607.5</v>
      </c>
      <c r="R19" s="52">
        <v>2566</v>
      </c>
      <c r="S19" s="51">
        <v>1.3297000000000001</v>
      </c>
      <c r="T19" s="51">
        <v>1.1806000000000001</v>
      </c>
      <c r="U19" s="50">
        <v>111.74</v>
      </c>
      <c r="V19" s="43">
        <v>1929.76</v>
      </c>
      <c r="W19" s="43">
        <v>1932.22</v>
      </c>
      <c r="X19" s="49">
        <f t="shared" si="5"/>
        <v>2173.4711163815009</v>
      </c>
      <c r="Y19" s="48">
        <v>1.3337000000000001</v>
      </c>
    </row>
    <row r="20" spans="2:25">
      <c r="B20" s="47">
        <v>43025</v>
      </c>
      <c r="C20" s="46">
        <v>2495</v>
      </c>
      <c r="D20" s="45">
        <v>2496</v>
      </c>
      <c r="E20" s="44">
        <f t="shared" si="0"/>
        <v>2495.5</v>
      </c>
      <c r="F20" s="46">
        <v>2508</v>
      </c>
      <c r="G20" s="45">
        <v>2510</v>
      </c>
      <c r="H20" s="44">
        <f t="shared" si="1"/>
        <v>2509</v>
      </c>
      <c r="I20" s="46">
        <v>2522</v>
      </c>
      <c r="J20" s="45">
        <v>2527</v>
      </c>
      <c r="K20" s="44">
        <f t="shared" si="2"/>
        <v>2524.5</v>
      </c>
      <c r="L20" s="46">
        <v>2532</v>
      </c>
      <c r="M20" s="45">
        <v>2537</v>
      </c>
      <c r="N20" s="44">
        <f t="shared" si="3"/>
        <v>2534.5</v>
      </c>
      <c r="O20" s="46">
        <v>2537</v>
      </c>
      <c r="P20" s="45">
        <v>2542</v>
      </c>
      <c r="Q20" s="44">
        <f t="shared" si="4"/>
        <v>2539.5</v>
      </c>
      <c r="R20" s="52">
        <v>2496</v>
      </c>
      <c r="S20" s="51">
        <v>1.3187</v>
      </c>
      <c r="T20" s="51">
        <v>1.1762999999999999</v>
      </c>
      <c r="U20" s="50">
        <v>112.18</v>
      </c>
      <c r="V20" s="43">
        <v>1892.77</v>
      </c>
      <c r="W20" s="43">
        <v>1897.78</v>
      </c>
      <c r="X20" s="49">
        <f t="shared" si="5"/>
        <v>2121.9076766131093</v>
      </c>
      <c r="Y20" s="48">
        <v>1.3226</v>
      </c>
    </row>
    <row r="21" spans="2:25">
      <c r="B21" s="47">
        <v>43026</v>
      </c>
      <c r="C21" s="46">
        <v>2492</v>
      </c>
      <c r="D21" s="45">
        <v>2493</v>
      </c>
      <c r="E21" s="44">
        <f t="shared" si="0"/>
        <v>2492.5</v>
      </c>
      <c r="F21" s="46">
        <v>2505.5</v>
      </c>
      <c r="G21" s="45">
        <v>2506</v>
      </c>
      <c r="H21" s="44">
        <f t="shared" si="1"/>
        <v>2505.75</v>
      </c>
      <c r="I21" s="46">
        <v>2518</v>
      </c>
      <c r="J21" s="45">
        <v>2523</v>
      </c>
      <c r="K21" s="44">
        <f t="shared" si="2"/>
        <v>2520.5</v>
      </c>
      <c r="L21" s="46">
        <v>2528</v>
      </c>
      <c r="M21" s="45">
        <v>2533</v>
      </c>
      <c r="N21" s="44">
        <f t="shared" si="3"/>
        <v>2530.5</v>
      </c>
      <c r="O21" s="46">
        <v>2533</v>
      </c>
      <c r="P21" s="45">
        <v>2538</v>
      </c>
      <c r="Q21" s="44">
        <f t="shared" si="4"/>
        <v>2535.5</v>
      </c>
      <c r="R21" s="52">
        <v>2493</v>
      </c>
      <c r="S21" s="51">
        <v>1.3169</v>
      </c>
      <c r="T21" s="51">
        <v>1.1746000000000001</v>
      </c>
      <c r="U21" s="50">
        <v>112.83</v>
      </c>
      <c r="V21" s="43">
        <v>1893.08</v>
      </c>
      <c r="W21" s="43">
        <v>1897.19</v>
      </c>
      <c r="X21" s="49">
        <f t="shared" si="5"/>
        <v>2122.4246552017707</v>
      </c>
      <c r="Y21" s="48">
        <v>1.3209</v>
      </c>
    </row>
    <row r="22" spans="2:25">
      <c r="B22" s="47">
        <v>43027</v>
      </c>
      <c r="C22" s="46">
        <v>2490</v>
      </c>
      <c r="D22" s="45">
        <v>2491</v>
      </c>
      <c r="E22" s="44">
        <f t="shared" si="0"/>
        <v>2490.5</v>
      </c>
      <c r="F22" s="46">
        <v>2495</v>
      </c>
      <c r="G22" s="45">
        <v>2497</v>
      </c>
      <c r="H22" s="44">
        <f t="shared" si="1"/>
        <v>2496</v>
      </c>
      <c r="I22" s="46">
        <v>2510</v>
      </c>
      <c r="J22" s="45">
        <v>2515</v>
      </c>
      <c r="K22" s="44">
        <f t="shared" si="2"/>
        <v>2512.5</v>
      </c>
      <c r="L22" s="46">
        <v>2520</v>
      </c>
      <c r="M22" s="45">
        <v>2525</v>
      </c>
      <c r="N22" s="44">
        <f t="shared" si="3"/>
        <v>2522.5</v>
      </c>
      <c r="O22" s="46">
        <v>2525</v>
      </c>
      <c r="P22" s="45">
        <v>2530</v>
      </c>
      <c r="Q22" s="44">
        <f t="shared" si="4"/>
        <v>2527.5</v>
      </c>
      <c r="R22" s="52">
        <v>2491</v>
      </c>
      <c r="S22" s="51">
        <v>1.3179000000000001</v>
      </c>
      <c r="T22" s="51">
        <v>1.1835</v>
      </c>
      <c r="U22" s="50">
        <v>112.5</v>
      </c>
      <c r="V22" s="43">
        <v>1890.13</v>
      </c>
      <c r="W22" s="43">
        <v>1889.09</v>
      </c>
      <c r="X22" s="49">
        <f t="shared" si="5"/>
        <v>2104.7739754964091</v>
      </c>
      <c r="Y22" s="48">
        <v>1.3218000000000001</v>
      </c>
    </row>
    <row r="23" spans="2:25">
      <c r="B23" s="47">
        <v>43028</v>
      </c>
      <c r="C23" s="46">
        <v>2501.5</v>
      </c>
      <c r="D23" s="45">
        <v>2502</v>
      </c>
      <c r="E23" s="44">
        <f t="shared" si="0"/>
        <v>2501.75</v>
      </c>
      <c r="F23" s="46">
        <v>2512</v>
      </c>
      <c r="G23" s="45">
        <v>2513</v>
      </c>
      <c r="H23" s="44">
        <f t="shared" si="1"/>
        <v>2512.5</v>
      </c>
      <c r="I23" s="46">
        <v>2527</v>
      </c>
      <c r="J23" s="45">
        <v>2532</v>
      </c>
      <c r="K23" s="44">
        <f t="shared" si="2"/>
        <v>2529.5</v>
      </c>
      <c r="L23" s="46">
        <v>2537</v>
      </c>
      <c r="M23" s="45">
        <v>2542</v>
      </c>
      <c r="N23" s="44">
        <f t="shared" si="3"/>
        <v>2539.5</v>
      </c>
      <c r="O23" s="46">
        <v>2542</v>
      </c>
      <c r="P23" s="45">
        <v>2547</v>
      </c>
      <c r="Q23" s="44">
        <f t="shared" si="4"/>
        <v>2544.5</v>
      </c>
      <c r="R23" s="52">
        <v>2502</v>
      </c>
      <c r="S23" s="51">
        <v>1.3184</v>
      </c>
      <c r="T23" s="51">
        <v>1.1816</v>
      </c>
      <c r="U23" s="50">
        <v>113.18</v>
      </c>
      <c r="V23" s="43">
        <v>1897.75</v>
      </c>
      <c r="W23" s="43">
        <v>1900.48</v>
      </c>
      <c r="X23" s="49">
        <f t="shared" si="5"/>
        <v>2117.4678402166555</v>
      </c>
      <c r="Y23" s="48">
        <v>1.3223</v>
      </c>
    </row>
    <row r="24" spans="2:25">
      <c r="B24" s="47">
        <v>43031</v>
      </c>
      <c r="C24" s="46">
        <v>2471</v>
      </c>
      <c r="D24" s="45">
        <v>2472</v>
      </c>
      <c r="E24" s="44">
        <f t="shared" si="0"/>
        <v>2471.5</v>
      </c>
      <c r="F24" s="46">
        <v>2478</v>
      </c>
      <c r="G24" s="45">
        <v>2479</v>
      </c>
      <c r="H24" s="44">
        <f t="shared" si="1"/>
        <v>2478.5</v>
      </c>
      <c r="I24" s="46">
        <v>2495</v>
      </c>
      <c r="J24" s="45">
        <v>2500</v>
      </c>
      <c r="K24" s="44">
        <f t="shared" si="2"/>
        <v>2497.5</v>
      </c>
      <c r="L24" s="46">
        <v>2505</v>
      </c>
      <c r="M24" s="45">
        <v>2510</v>
      </c>
      <c r="N24" s="44">
        <f t="shared" si="3"/>
        <v>2507.5</v>
      </c>
      <c r="O24" s="46">
        <v>2510</v>
      </c>
      <c r="P24" s="45">
        <v>2515</v>
      </c>
      <c r="Q24" s="44">
        <f t="shared" si="4"/>
        <v>2512.5</v>
      </c>
      <c r="R24" s="52">
        <v>2472</v>
      </c>
      <c r="S24" s="51">
        <v>1.3165</v>
      </c>
      <c r="T24" s="51">
        <v>1.1738999999999999</v>
      </c>
      <c r="U24" s="50">
        <v>113.83</v>
      </c>
      <c r="V24" s="43">
        <v>1877.71</v>
      </c>
      <c r="W24" s="43">
        <v>1877.46</v>
      </c>
      <c r="X24" s="49">
        <f t="shared" si="5"/>
        <v>2105.8011755686175</v>
      </c>
      <c r="Y24" s="48">
        <v>1.3204</v>
      </c>
    </row>
    <row r="25" spans="2:25">
      <c r="B25" s="47">
        <v>43032</v>
      </c>
      <c r="C25" s="46">
        <v>2502</v>
      </c>
      <c r="D25" s="45">
        <v>2504</v>
      </c>
      <c r="E25" s="44">
        <f t="shared" si="0"/>
        <v>2503</v>
      </c>
      <c r="F25" s="46">
        <v>2506</v>
      </c>
      <c r="G25" s="45">
        <v>2508</v>
      </c>
      <c r="H25" s="44">
        <f t="shared" si="1"/>
        <v>2507</v>
      </c>
      <c r="I25" s="46">
        <v>2523</v>
      </c>
      <c r="J25" s="45">
        <v>2528</v>
      </c>
      <c r="K25" s="44">
        <f t="shared" si="2"/>
        <v>2525.5</v>
      </c>
      <c r="L25" s="46">
        <v>2533</v>
      </c>
      <c r="M25" s="45">
        <v>2538</v>
      </c>
      <c r="N25" s="44">
        <f t="shared" si="3"/>
        <v>2535.5</v>
      </c>
      <c r="O25" s="46">
        <v>2538</v>
      </c>
      <c r="P25" s="45">
        <v>2543</v>
      </c>
      <c r="Q25" s="44">
        <f t="shared" si="4"/>
        <v>2540.5</v>
      </c>
      <c r="R25" s="52">
        <v>2504</v>
      </c>
      <c r="S25" s="51">
        <v>1.3163</v>
      </c>
      <c r="T25" s="51">
        <v>1.1758</v>
      </c>
      <c r="U25" s="50">
        <v>113.89</v>
      </c>
      <c r="V25" s="43">
        <v>1902.3</v>
      </c>
      <c r="W25" s="43">
        <v>1899.71</v>
      </c>
      <c r="X25" s="49">
        <f t="shared" si="5"/>
        <v>2129.6138799115497</v>
      </c>
      <c r="Y25" s="48">
        <v>1.3202</v>
      </c>
    </row>
    <row r="26" spans="2:25">
      <c r="B26" s="47">
        <v>43033</v>
      </c>
      <c r="C26" s="46">
        <v>2485</v>
      </c>
      <c r="D26" s="45">
        <v>2485.5</v>
      </c>
      <c r="E26" s="44">
        <f t="shared" si="0"/>
        <v>2485.25</v>
      </c>
      <c r="F26" s="46">
        <v>2494</v>
      </c>
      <c r="G26" s="45">
        <v>2495</v>
      </c>
      <c r="H26" s="44">
        <f t="shared" si="1"/>
        <v>2494.5</v>
      </c>
      <c r="I26" s="46">
        <v>2512</v>
      </c>
      <c r="J26" s="45">
        <v>2517</v>
      </c>
      <c r="K26" s="44">
        <f t="shared" si="2"/>
        <v>2514.5</v>
      </c>
      <c r="L26" s="46">
        <v>2522</v>
      </c>
      <c r="M26" s="45">
        <v>2527</v>
      </c>
      <c r="N26" s="44">
        <f t="shared" si="3"/>
        <v>2524.5</v>
      </c>
      <c r="O26" s="46">
        <v>2527</v>
      </c>
      <c r="P26" s="45">
        <v>2532</v>
      </c>
      <c r="Q26" s="44">
        <f t="shared" si="4"/>
        <v>2529.5</v>
      </c>
      <c r="R26" s="52">
        <v>2485.5</v>
      </c>
      <c r="S26" s="51">
        <v>1.3255999999999999</v>
      </c>
      <c r="T26" s="51">
        <v>1.1779999999999999</v>
      </c>
      <c r="U26" s="50">
        <v>114.05</v>
      </c>
      <c r="V26" s="43">
        <v>1875</v>
      </c>
      <c r="W26" s="43">
        <v>1876.5</v>
      </c>
      <c r="X26" s="49">
        <f t="shared" si="5"/>
        <v>2109.9320882852294</v>
      </c>
      <c r="Y26" s="48">
        <v>1.3295999999999999</v>
      </c>
    </row>
    <row r="27" spans="2:25">
      <c r="B27" s="47">
        <v>43034</v>
      </c>
      <c r="C27" s="46">
        <v>2491</v>
      </c>
      <c r="D27" s="45">
        <v>2492</v>
      </c>
      <c r="E27" s="44">
        <f t="shared" si="0"/>
        <v>2491.5</v>
      </c>
      <c r="F27" s="46">
        <v>2495</v>
      </c>
      <c r="G27" s="45">
        <v>2496</v>
      </c>
      <c r="H27" s="44">
        <f t="shared" si="1"/>
        <v>2495.5</v>
      </c>
      <c r="I27" s="46">
        <v>2510</v>
      </c>
      <c r="J27" s="45">
        <v>2515</v>
      </c>
      <c r="K27" s="44">
        <f t="shared" si="2"/>
        <v>2512.5</v>
      </c>
      <c r="L27" s="46">
        <v>2518</v>
      </c>
      <c r="M27" s="45">
        <v>2523</v>
      </c>
      <c r="N27" s="44">
        <f t="shared" si="3"/>
        <v>2520.5</v>
      </c>
      <c r="O27" s="46">
        <v>2523</v>
      </c>
      <c r="P27" s="45">
        <v>2528</v>
      </c>
      <c r="Q27" s="44">
        <f t="shared" si="4"/>
        <v>2525.5</v>
      </c>
      <c r="R27" s="52">
        <v>2492</v>
      </c>
      <c r="S27" s="51">
        <v>1.3210999999999999</v>
      </c>
      <c r="T27" s="51">
        <v>1.1768000000000001</v>
      </c>
      <c r="U27" s="50">
        <v>113.75</v>
      </c>
      <c r="V27" s="43">
        <v>1886.31</v>
      </c>
      <c r="W27" s="43">
        <v>1883.77</v>
      </c>
      <c r="X27" s="49">
        <f t="shared" si="5"/>
        <v>2117.6070700203941</v>
      </c>
      <c r="Y27" s="48">
        <v>1.325</v>
      </c>
    </row>
    <row r="28" spans="2:25">
      <c r="B28" s="47">
        <v>43035</v>
      </c>
      <c r="C28" s="46">
        <v>2430</v>
      </c>
      <c r="D28" s="45">
        <v>2431</v>
      </c>
      <c r="E28" s="44">
        <f t="shared" si="0"/>
        <v>2430.5</v>
      </c>
      <c r="F28" s="46">
        <v>2433</v>
      </c>
      <c r="G28" s="45">
        <v>2434</v>
      </c>
      <c r="H28" s="44">
        <f t="shared" si="1"/>
        <v>2433.5</v>
      </c>
      <c r="I28" s="46">
        <v>2448</v>
      </c>
      <c r="J28" s="45">
        <v>2453</v>
      </c>
      <c r="K28" s="44">
        <f t="shared" si="2"/>
        <v>2450.5</v>
      </c>
      <c r="L28" s="46">
        <v>2457</v>
      </c>
      <c r="M28" s="45">
        <v>2462</v>
      </c>
      <c r="N28" s="44">
        <f t="shared" si="3"/>
        <v>2459.5</v>
      </c>
      <c r="O28" s="46">
        <v>2460</v>
      </c>
      <c r="P28" s="45">
        <v>2465</v>
      </c>
      <c r="Q28" s="44">
        <f t="shared" si="4"/>
        <v>2462.5</v>
      </c>
      <c r="R28" s="52">
        <v>2431</v>
      </c>
      <c r="S28" s="51">
        <v>1.3097000000000001</v>
      </c>
      <c r="T28" s="51">
        <v>1.1608000000000001</v>
      </c>
      <c r="U28" s="50">
        <v>114.16</v>
      </c>
      <c r="V28" s="43">
        <v>1856.15</v>
      </c>
      <c r="W28" s="43">
        <v>1852.92</v>
      </c>
      <c r="X28" s="49">
        <f t="shared" si="5"/>
        <v>2094.2453480358372</v>
      </c>
      <c r="Y28" s="48">
        <v>1.3136000000000001</v>
      </c>
    </row>
    <row r="29" spans="2:25">
      <c r="B29" s="47">
        <v>43038</v>
      </c>
      <c r="C29" s="46">
        <v>2413</v>
      </c>
      <c r="D29" s="45">
        <v>2414</v>
      </c>
      <c r="E29" s="44">
        <f t="shared" si="0"/>
        <v>2413.5</v>
      </c>
      <c r="F29" s="46">
        <v>2419.5</v>
      </c>
      <c r="G29" s="45">
        <v>2420</v>
      </c>
      <c r="H29" s="44">
        <f t="shared" si="1"/>
        <v>2419.75</v>
      </c>
      <c r="I29" s="46">
        <v>2435</v>
      </c>
      <c r="J29" s="45">
        <v>2440</v>
      </c>
      <c r="K29" s="44">
        <f t="shared" si="2"/>
        <v>2437.5</v>
      </c>
      <c r="L29" s="46">
        <v>2443</v>
      </c>
      <c r="M29" s="45">
        <v>2448</v>
      </c>
      <c r="N29" s="44">
        <f t="shared" si="3"/>
        <v>2445.5</v>
      </c>
      <c r="O29" s="46">
        <v>2448</v>
      </c>
      <c r="P29" s="45">
        <v>2453</v>
      </c>
      <c r="Q29" s="44">
        <f t="shared" si="4"/>
        <v>2450.5</v>
      </c>
      <c r="R29" s="52">
        <v>2414</v>
      </c>
      <c r="S29" s="51">
        <v>1.3197000000000001</v>
      </c>
      <c r="T29" s="51">
        <v>1.1615</v>
      </c>
      <c r="U29" s="50">
        <v>113.63</v>
      </c>
      <c r="V29" s="43">
        <v>1829.2</v>
      </c>
      <c r="W29" s="43">
        <v>1828.35</v>
      </c>
      <c r="X29" s="49">
        <f t="shared" si="5"/>
        <v>2078.3469651312957</v>
      </c>
      <c r="Y29" s="48">
        <v>1.3236000000000001</v>
      </c>
    </row>
    <row r="30" spans="2:25">
      <c r="B30" s="47">
        <v>43039</v>
      </c>
      <c r="C30" s="46">
        <v>2420</v>
      </c>
      <c r="D30" s="45">
        <v>2421</v>
      </c>
      <c r="E30" s="44">
        <f t="shared" si="0"/>
        <v>2420.5</v>
      </c>
      <c r="F30" s="46">
        <v>2430</v>
      </c>
      <c r="G30" s="45">
        <v>2432</v>
      </c>
      <c r="H30" s="44">
        <f t="shared" si="1"/>
        <v>2431</v>
      </c>
      <c r="I30" s="46">
        <v>2445</v>
      </c>
      <c r="J30" s="45">
        <v>2450</v>
      </c>
      <c r="K30" s="44">
        <f t="shared" si="2"/>
        <v>2447.5</v>
      </c>
      <c r="L30" s="46">
        <v>2453</v>
      </c>
      <c r="M30" s="45">
        <v>2458</v>
      </c>
      <c r="N30" s="44">
        <f t="shared" si="3"/>
        <v>2455.5</v>
      </c>
      <c r="O30" s="46">
        <v>2457</v>
      </c>
      <c r="P30" s="45">
        <v>2462</v>
      </c>
      <c r="Q30" s="44">
        <f t="shared" si="4"/>
        <v>2459.5</v>
      </c>
      <c r="R30" s="52">
        <v>2421</v>
      </c>
      <c r="S30" s="51">
        <v>1.3236000000000001</v>
      </c>
      <c r="T30" s="51">
        <v>1.1636</v>
      </c>
      <c r="U30" s="50">
        <v>113.42</v>
      </c>
      <c r="V30" s="43">
        <v>1829.1</v>
      </c>
      <c r="W30" s="43">
        <v>1832.02</v>
      </c>
      <c r="X30" s="49">
        <f t="shared" si="5"/>
        <v>2080.6118941216914</v>
      </c>
      <c r="Y30" s="48">
        <v>1.3274999999999999</v>
      </c>
    </row>
    <row r="31" spans="2:25" s="10" customFormat="1">
      <c r="B31" s="42" t="s">
        <v>11</v>
      </c>
      <c r="C31" s="41">
        <f>ROUND(AVERAGE(C9:C30),2)</f>
        <v>2505.23</v>
      </c>
      <c r="D31" s="40">
        <f>ROUND(AVERAGE(D9:D30),2)</f>
        <v>2506.3000000000002</v>
      </c>
      <c r="E31" s="39">
        <f>ROUND(AVERAGE(C31:D31),2)</f>
        <v>2505.77</v>
      </c>
      <c r="F31" s="41">
        <f>ROUND(AVERAGE(F9:F30),2)</f>
        <v>2512.27</v>
      </c>
      <c r="G31" s="40">
        <f>ROUND(AVERAGE(G9:G30),2)</f>
        <v>2513.73</v>
      </c>
      <c r="H31" s="39">
        <f>ROUND(AVERAGE(F31:G31),2)</f>
        <v>2513</v>
      </c>
      <c r="I31" s="41">
        <f>ROUND(AVERAGE(I9:I30),2)</f>
        <v>2528.5500000000002</v>
      </c>
      <c r="J31" s="40">
        <f>ROUND(AVERAGE(J9:J30),2)</f>
        <v>2533.5500000000002</v>
      </c>
      <c r="K31" s="39">
        <f>ROUND(AVERAGE(I31:J31),2)</f>
        <v>2531.0500000000002</v>
      </c>
      <c r="L31" s="41">
        <f>ROUND(AVERAGE(L9:L30),2)</f>
        <v>2537.5500000000002</v>
      </c>
      <c r="M31" s="40">
        <f>ROUND(AVERAGE(M9:M30),2)</f>
        <v>2542.5500000000002</v>
      </c>
      <c r="N31" s="39">
        <f>ROUND(AVERAGE(L31:M31),2)</f>
        <v>2540.0500000000002</v>
      </c>
      <c r="O31" s="41">
        <f>ROUND(AVERAGE(O9:O30),2)</f>
        <v>2535</v>
      </c>
      <c r="P31" s="40">
        <f>ROUND(AVERAGE(P9:P30),2)</f>
        <v>2540</v>
      </c>
      <c r="Q31" s="39">
        <f>ROUND(AVERAGE(O31:P31),2)</f>
        <v>2537.5</v>
      </c>
      <c r="R31" s="38">
        <f>ROUND(AVERAGE(R9:R30),2)</f>
        <v>2506.3000000000002</v>
      </c>
      <c r="S31" s="37">
        <f>ROUND(AVERAGE(S9:S30),4)</f>
        <v>1.3199000000000001</v>
      </c>
      <c r="T31" s="36">
        <f>ROUND(AVERAGE(T9:T30),4)</f>
        <v>1.1755</v>
      </c>
      <c r="U31" s="175">
        <f>ROUND(AVERAGE(U9:U30),2)</f>
        <v>112.94</v>
      </c>
      <c r="V31" s="35">
        <f>AVERAGE(V9:V30)</f>
        <v>1898.8999999999994</v>
      </c>
      <c r="W31" s="35">
        <f>AVERAGE(W9:W30)</f>
        <v>1898.8822727272723</v>
      </c>
      <c r="X31" s="35">
        <f>AVERAGE(X9:X30)</f>
        <v>2131.9712597175453</v>
      </c>
      <c r="Y31" s="34">
        <f>AVERAGE(Y9:Y30)</f>
        <v>1.3237954545454544</v>
      </c>
    </row>
    <row r="32" spans="2:25" s="5" customFormat="1">
      <c r="B32" s="33" t="s">
        <v>12</v>
      </c>
      <c r="C32" s="32">
        <f t="shared" ref="C32:Y32" si="6">MAX(C9:C30)</f>
        <v>2584</v>
      </c>
      <c r="D32" s="31">
        <f t="shared" si="6"/>
        <v>2585</v>
      </c>
      <c r="E32" s="30">
        <f t="shared" si="6"/>
        <v>2584.5</v>
      </c>
      <c r="F32" s="32">
        <f t="shared" si="6"/>
        <v>2592</v>
      </c>
      <c r="G32" s="31">
        <f t="shared" si="6"/>
        <v>2593</v>
      </c>
      <c r="H32" s="30">
        <f t="shared" si="6"/>
        <v>2592.5</v>
      </c>
      <c r="I32" s="32">
        <f t="shared" si="6"/>
        <v>2610</v>
      </c>
      <c r="J32" s="31">
        <f t="shared" si="6"/>
        <v>2615</v>
      </c>
      <c r="K32" s="30">
        <f t="shared" si="6"/>
        <v>2612.5</v>
      </c>
      <c r="L32" s="32">
        <f t="shared" si="6"/>
        <v>2615</v>
      </c>
      <c r="M32" s="31">
        <f t="shared" si="6"/>
        <v>2620</v>
      </c>
      <c r="N32" s="30">
        <f t="shared" si="6"/>
        <v>2617.5</v>
      </c>
      <c r="O32" s="32">
        <f t="shared" si="6"/>
        <v>2608</v>
      </c>
      <c r="P32" s="31">
        <f t="shared" si="6"/>
        <v>2613</v>
      </c>
      <c r="Q32" s="30">
        <f t="shared" si="6"/>
        <v>2610.5</v>
      </c>
      <c r="R32" s="29">
        <f t="shared" si="6"/>
        <v>2585</v>
      </c>
      <c r="S32" s="28">
        <f t="shared" si="6"/>
        <v>1.3297000000000001</v>
      </c>
      <c r="T32" s="27">
        <f t="shared" si="6"/>
        <v>1.1854</v>
      </c>
      <c r="U32" s="26">
        <f t="shared" si="6"/>
        <v>114.16</v>
      </c>
      <c r="V32" s="25">
        <f t="shared" si="6"/>
        <v>1954.87</v>
      </c>
      <c r="W32" s="25">
        <f t="shared" si="6"/>
        <v>1955.53</v>
      </c>
      <c r="X32" s="25">
        <f t="shared" si="6"/>
        <v>2194.2110177404297</v>
      </c>
      <c r="Y32" s="24">
        <f t="shared" si="6"/>
        <v>1.3337000000000001</v>
      </c>
    </row>
    <row r="33" spans="2:25" s="5" customFormat="1" ht="13.5" thickBot="1">
      <c r="B33" s="23" t="s">
        <v>13</v>
      </c>
      <c r="C33" s="22">
        <f t="shared" ref="C33:Y33" si="7">MIN(C9:C30)</f>
        <v>2413</v>
      </c>
      <c r="D33" s="21">
        <f t="shared" si="7"/>
        <v>2414</v>
      </c>
      <c r="E33" s="20">
        <f t="shared" si="7"/>
        <v>2413.5</v>
      </c>
      <c r="F33" s="22">
        <f t="shared" si="7"/>
        <v>2419.5</v>
      </c>
      <c r="G33" s="21">
        <f t="shared" si="7"/>
        <v>2420</v>
      </c>
      <c r="H33" s="20">
        <f t="shared" si="7"/>
        <v>2419.75</v>
      </c>
      <c r="I33" s="22">
        <f t="shared" si="7"/>
        <v>2435</v>
      </c>
      <c r="J33" s="21">
        <f t="shared" si="7"/>
        <v>2440</v>
      </c>
      <c r="K33" s="20">
        <f t="shared" si="7"/>
        <v>2437.5</v>
      </c>
      <c r="L33" s="22">
        <f t="shared" si="7"/>
        <v>2443</v>
      </c>
      <c r="M33" s="21">
        <f t="shared" si="7"/>
        <v>2448</v>
      </c>
      <c r="N33" s="20">
        <f t="shared" si="7"/>
        <v>2445.5</v>
      </c>
      <c r="O33" s="22">
        <f t="shared" si="7"/>
        <v>2448</v>
      </c>
      <c r="P33" s="21">
        <f t="shared" si="7"/>
        <v>2453</v>
      </c>
      <c r="Q33" s="20">
        <f t="shared" si="7"/>
        <v>2450.5</v>
      </c>
      <c r="R33" s="19">
        <f t="shared" si="7"/>
        <v>2414</v>
      </c>
      <c r="S33" s="18">
        <f t="shared" si="7"/>
        <v>1.3078000000000001</v>
      </c>
      <c r="T33" s="17">
        <f t="shared" si="7"/>
        <v>1.1608000000000001</v>
      </c>
      <c r="U33" s="16">
        <f t="shared" si="7"/>
        <v>111.74</v>
      </c>
      <c r="V33" s="15">
        <f t="shared" si="7"/>
        <v>1829.1</v>
      </c>
      <c r="W33" s="15">
        <f t="shared" si="7"/>
        <v>1828.35</v>
      </c>
      <c r="X33" s="15">
        <f t="shared" si="7"/>
        <v>2078.3469651312957</v>
      </c>
      <c r="Y33" s="14">
        <f t="shared" si="7"/>
        <v>1.3117000000000001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29</v>
      </c>
    </row>
    <row r="6" spans="1:19" ht="13.5" thickBot="1">
      <c r="B6" s="1">
        <v>43010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43010</v>
      </c>
      <c r="C9" s="46">
        <v>20870</v>
      </c>
      <c r="D9" s="45">
        <v>20875</v>
      </c>
      <c r="E9" s="44">
        <f t="shared" ref="E9:E30" si="0">AVERAGE(C9:D9)</f>
        <v>20872.5</v>
      </c>
      <c r="F9" s="46">
        <v>20700</v>
      </c>
      <c r="G9" s="45">
        <v>20710</v>
      </c>
      <c r="H9" s="44">
        <f t="shared" ref="H9:H30" si="1">AVERAGE(F9:G9)</f>
        <v>20705</v>
      </c>
      <c r="I9" s="46">
        <v>20330</v>
      </c>
      <c r="J9" s="45">
        <v>20380</v>
      </c>
      <c r="K9" s="44">
        <f t="shared" ref="K9:K30" si="2">AVERAGE(I9:J9)</f>
        <v>20355</v>
      </c>
      <c r="L9" s="52">
        <v>20875</v>
      </c>
      <c r="M9" s="51">
        <v>1.3287</v>
      </c>
      <c r="N9" s="53">
        <v>1.1738999999999999</v>
      </c>
      <c r="O9" s="50">
        <v>112.85</v>
      </c>
      <c r="P9" s="43">
        <v>15710.85</v>
      </c>
      <c r="Q9" s="43">
        <v>15541.05</v>
      </c>
      <c r="R9" s="49">
        <f t="shared" ref="R9:R30" si="3">L9/N9</f>
        <v>17782.604991907319</v>
      </c>
      <c r="S9" s="48">
        <v>1.3326</v>
      </c>
    </row>
    <row r="10" spans="1:19">
      <c r="B10" s="47">
        <v>43011</v>
      </c>
      <c r="C10" s="46">
        <v>20925</v>
      </c>
      <c r="D10" s="45">
        <v>20950</v>
      </c>
      <c r="E10" s="44">
        <f t="shared" si="0"/>
        <v>20937.5</v>
      </c>
      <c r="F10" s="46">
        <v>20675</v>
      </c>
      <c r="G10" s="45">
        <v>20700</v>
      </c>
      <c r="H10" s="44">
        <f t="shared" si="1"/>
        <v>20687.5</v>
      </c>
      <c r="I10" s="46">
        <v>20310</v>
      </c>
      <c r="J10" s="45">
        <v>20360</v>
      </c>
      <c r="K10" s="44">
        <f t="shared" si="2"/>
        <v>20335</v>
      </c>
      <c r="L10" s="52">
        <v>20950</v>
      </c>
      <c r="M10" s="51">
        <v>1.325</v>
      </c>
      <c r="N10" s="51">
        <v>1.175</v>
      </c>
      <c r="O10" s="50">
        <v>113.04</v>
      </c>
      <c r="P10" s="43">
        <v>15811.32</v>
      </c>
      <c r="Q10" s="43">
        <v>15576.79</v>
      </c>
      <c r="R10" s="49">
        <f t="shared" si="3"/>
        <v>17829.787234042553</v>
      </c>
      <c r="S10" s="48">
        <v>1.3289</v>
      </c>
    </row>
    <row r="11" spans="1:19">
      <c r="B11" s="47">
        <v>43012</v>
      </c>
      <c r="C11" s="46">
        <v>20945</v>
      </c>
      <c r="D11" s="45">
        <v>20950</v>
      </c>
      <c r="E11" s="44">
        <f t="shared" si="0"/>
        <v>20947.5</v>
      </c>
      <c r="F11" s="46">
        <v>20755</v>
      </c>
      <c r="G11" s="45">
        <v>20775</v>
      </c>
      <c r="H11" s="44">
        <f t="shared" si="1"/>
        <v>20765</v>
      </c>
      <c r="I11" s="46">
        <v>20390</v>
      </c>
      <c r="J11" s="45">
        <v>20440</v>
      </c>
      <c r="K11" s="44">
        <f t="shared" si="2"/>
        <v>20415</v>
      </c>
      <c r="L11" s="52">
        <v>20950</v>
      </c>
      <c r="M11" s="51">
        <v>1.3270999999999999</v>
      </c>
      <c r="N11" s="51">
        <v>1.1780999999999999</v>
      </c>
      <c r="O11" s="50">
        <v>112.37</v>
      </c>
      <c r="P11" s="43">
        <v>15786.3</v>
      </c>
      <c r="Q11" s="43">
        <v>15608.56</v>
      </c>
      <c r="R11" s="49">
        <f t="shared" si="3"/>
        <v>17782.870724047196</v>
      </c>
      <c r="S11" s="48">
        <v>1.331</v>
      </c>
    </row>
    <row r="12" spans="1:19">
      <c r="B12" s="47">
        <v>43013</v>
      </c>
      <c r="C12" s="46">
        <v>21240</v>
      </c>
      <c r="D12" s="45">
        <v>21245</v>
      </c>
      <c r="E12" s="44">
        <f t="shared" si="0"/>
        <v>21242.5</v>
      </c>
      <c r="F12" s="46">
        <v>20925</v>
      </c>
      <c r="G12" s="45">
        <v>20975</v>
      </c>
      <c r="H12" s="44">
        <f t="shared" si="1"/>
        <v>20950</v>
      </c>
      <c r="I12" s="46">
        <v>20565</v>
      </c>
      <c r="J12" s="45">
        <v>20615</v>
      </c>
      <c r="K12" s="44">
        <f t="shared" si="2"/>
        <v>20590</v>
      </c>
      <c r="L12" s="52">
        <v>21245</v>
      </c>
      <c r="M12" s="51">
        <v>1.3167</v>
      </c>
      <c r="N12" s="51">
        <v>1.1736</v>
      </c>
      <c r="O12" s="50">
        <v>112.5</v>
      </c>
      <c r="P12" s="43">
        <v>16135.03</v>
      </c>
      <c r="Q12" s="43">
        <v>15882.93</v>
      </c>
      <c r="R12" s="49">
        <f t="shared" si="3"/>
        <v>18102.419904567145</v>
      </c>
      <c r="S12" s="48">
        <v>1.3206</v>
      </c>
    </row>
    <row r="13" spans="1:19">
      <c r="B13" s="47">
        <v>43014</v>
      </c>
      <c r="C13" s="46">
        <v>21075</v>
      </c>
      <c r="D13" s="45">
        <v>21085</v>
      </c>
      <c r="E13" s="44">
        <f t="shared" si="0"/>
        <v>21080</v>
      </c>
      <c r="F13" s="46">
        <v>20900</v>
      </c>
      <c r="G13" s="45">
        <v>20925</v>
      </c>
      <c r="H13" s="44">
        <f t="shared" si="1"/>
        <v>20912.5</v>
      </c>
      <c r="I13" s="46">
        <v>20505</v>
      </c>
      <c r="J13" s="45">
        <v>20555</v>
      </c>
      <c r="K13" s="44">
        <f t="shared" si="2"/>
        <v>20530</v>
      </c>
      <c r="L13" s="52">
        <v>21085</v>
      </c>
      <c r="M13" s="51">
        <v>1.3078000000000001</v>
      </c>
      <c r="N13" s="51">
        <v>1.1707000000000001</v>
      </c>
      <c r="O13" s="50">
        <v>112.94</v>
      </c>
      <c r="P13" s="43">
        <v>16122.5</v>
      </c>
      <c r="Q13" s="43">
        <v>15952.58</v>
      </c>
      <c r="R13" s="49">
        <f t="shared" si="3"/>
        <v>18010.591953532075</v>
      </c>
      <c r="S13" s="48">
        <v>1.3117000000000001</v>
      </c>
    </row>
    <row r="14" spans="1:19">
      <c r="B14" s="47">
        <v>43017</v>
      </c>
      <c r="C14" s="46">
        <v>20925</v>
      </c>
      <c r="D14" s="45">
        <v>20950</v>
      </c>
      <c r="E14" s="44">
        <f t="shared" si="0"/>
        <v>20937.5</v>
      </c>
      <c r="F14" s="46">
        <v>20780</v>
      </c>
      <c r="G14" s="45">
        <v>20785</v>
      </c>
      <c r="H14" s="44">
        <f t="shared" si="1"/>
        <v>20782.5</v>
      </c>
      <c r="I14" s="46">
        <v>20360</v>
      </c>
      <c r="J14" s="45">
        <v>20410</v>
      </c>
      <c r="K14" s="44">
        <f t="shared" si="2"/>
        <v>20385</v>
      </c>
      <c r="L14" s="52">
        <v>20950</v>
      </c>
      <c r="M14" s="51">
        <v>1.3173999999999999</v>
      </c>
      <c r="N14" s="51">
        <v>1.1748000000000001</v>
      </c>
      <c r="O14" s="50">
        <v>112.67</v>
      </c>
      <c r="P14" s="43">
        <v>15902.54</v>
      </c>
      <c r="Q14" s="43">
        <v>15730.72</v>
      </c>
      <c r="R14" s="49">
        <f t="shared" si="3"/>
        <v>17832.822608103506</v>
      </c>
      <c r="S14" s="48">
        <v>1.3212999999999999</v>
      </c>
    </row>
    <row r="15" spans="1:19">
      <c r="B15" s="47">
        <v>43018</v>
      </c>
      <c r="C15" s="46">
        <v>21050</v>
      </c>
      <c r="D15" s="45">
        <v>21100</v>
      </c>
      <c r="E15" s="44">
        <f t="shared" si="0"/>
        <v>21075</v>
      </c>
      <c r="F15" s="46">
        <v>20825</v>
      </c>
      <c r="G15" s="45">
        <v>20840</v>
      </c>
      <c r="H15" s="44">
        <f t="shared" si="1"/>
        <v>20832.5</v>
      </c>
      <c r="I15" s="46">
        <v>20410</v>
      </c>
      <c r="J15" s="45">
        <v>20460</v>
      </c>
      <c r="K15" s="44">
        <f t="shared" si="2"/>
        <v>20435</v>
      </c>
      <c r="L15" s="52">
        <v>21100</v>
      </c>
      <c r="M15" s="51">
        <v>1.3198000000000001</v>
      </c>
      <c r="N15" s="51">
        <v>1.1796</v>
      </c>
      <c r="O15" s="50">
        <v>112.34</v>
      </c>
      <c r="P15" s="43">
        <v>15987.27</v>
      </c>
      <c r="Q15" s="43">
        <v>15742.56</v>
      </c>
      <c r="R15" s="49">
        <f t="shared" si="3"/>
        <v>17887.41946422516</v>
      </c>
      <c r="S15" s="48">
        <v>1.3238000000000001</v>
      </c>
    </row>
    <row r="16" spans="1:19">
      <c r="B16" s="47">
        <v>43019</v>
      </c>
      <c r="C16" s="46">
        <v>20790</v>
      </c>
      <c r="D16" s="45">
        <v>20810</v>
      </c>
      <c r="E16" s="44">
        <f t="shared" si="0"/>
        <v>20800</v>
      </c>
      <c r="F16" s="46">
        <v>20675</v>
      </c>
      <c r="G16" s="45">
        <v>20700</v>
      </c>
      <c r="H16" s="44">
        <f t="shared" si="1"/>
        <v>20687.5</v>
      </c>
      <c r="I16" s="46">
        <v>20250</v>
      </c>
      <c r="J16" s="45">
        <v>20300</v>
      </c>
      <c r="K16" s="44">
        <f t="shared" si="2"/>
        <v>20275</v>
      </c>
      <c r="L16" s="52">
        <v>20810</v>
      </c>
      <c r="M16" s="51">
        <v>1.319</v>
      </c>
      <c r="N16" s="51">
        <v>1.1829000000000001</v>
      </c>
      <c r="O16" s="50">
        <v>112.23</v>
      </c>
      <c r="P16" s="43">
        <v>15777.1</v>
      </c>
      <c r="Q16" s="43">
        <v>15645.08</v>
      </c>
      <c r="R16" s="49">
        <f t="shared" si="3"/>
        <v>17592.357764815282</v>
      </c>
      <c r="S16" s="48">
        <v>1.3230999999999999</v>
      </c>
    </row>
    <row r="17" spans="2:19">
      <c r="B17" s="47">
        <v>43020</v>
      </c>
      <c r="C17" s="46">
        <v>20875</v>
      </c>
      <c r="D17" s="45">
        <v>20900</v>
      </c>
      <c r="E17" s="44">
        <f t="shared" si="0"/>
        <v>20887.5</v>
      </c>
      <c r="F17" s="46">
        <v>20750</v>
      </c>
      <c r="G17" s="45">
        <v>20755</v>
      </c>
      <c r="H17" s="44">
        <f t="shared" si="1"/>
        <v>20752.5</v>
      </c>
      <c r="I17" s="46">
        <v>20325</v>
      </c>
      <c r="J17" s="45">
        <v>20375</v>
      </c>
      <c r="K17" s="44">
        <f t="shared" si="2"/>
        <v>20350</v>
      </c>
      <c r="L17" s="52">
        <v>20900</v>
      </c>
      <c r="M17" s="51">
        <v>1.3139000000000001</v>
      </c>
      <c r="N17" s="51">
        <v>1.1854</v>
      </c>
      <c r="O17" s="50">
        <v>112.31</v>
      </c>
      <c r="P17" s="43">
        <v>15906.84</v>
      </c>
      <c r="Q17" s="43">
        <v>15749.73</v>
      </c>
      <c r="R17" s="49">
        <f t="shared" si="3"/>
        <v>17631.17934874304</v>
      </c>
      <c r="S17" s="48">
        <v>1.3178000000000001</v>
      </c>
    </row>
    <row r="18" spans="2:19">
      <c r="B18" s="47">
        <v>43021</v>
      </c>
      <c r="C18" s="46">
        <v>20915</v>
      </c>
      <c r="D18" s="45">
        <v>20925</v>
      </c>
      <c r="E18" s="44">
        <f t="shared" si="0"/>
        <v>20920</v>
      </c>
      <c r="F18" s="46">
        <v>20700</v>
      </c>
      <c r="G18" s="45">
        <v>20705</v>
      </c>
      <c r="H18" s="44">
        <f t="shared" si="1"/>
        <v>20702.5</v>
      </c>
      <c r="I18" s="46">
        <v>20260</v>
      </c>
      <c r="J18" s="45">
        <v>20310</v>
      </c>
      <c r="K18" s="44">
        <f t="shared" si="2"/>
        <v>20285</v>
      </c>
      <c r="L18" s="52">
        <v>20925</v>
      </c>
      <c r="M18" s="51">
        <v>1.3275999999999999</v>
      </c>
      <c r="N18" s="51">
        <v>1.1807000000000001</v>
      </c>
      <c r="O18" s="50">
        <v>112.22</v>
      </c>
      <c r="P18" s="43">
        <v>15761.52</v>
      </c>
      <c r="Q18" s="43">
        <v>15550.13</v>
      </c>
      <c r="R18" s="49">
        <f t="shared" si="3"/>
        <v>17722.537477767426</v>
      </c>
      <c r="S18" s="48">
        <v>1.3314999999999999</v>
      </c>
    </row>
    <row r="19" spans="2:19">
      <c r="B19" s="47">
        <v>43024</v>
      </c>
      <c r="C19" s="46">
        <v>20800</v>
      </c>
      <c r="D19" s="45">
        <v>20825</v>
      </c>
      <c r="E19" s="44">
        <f t="shared" si="0"/>
        <v>20812.5</v>
      </c>
      <c r="F19" s="46">
        <v>20675</v>
      </c>
      <c r="G19" s="45">
        <v>20700</v>
      </c>
      <c r="H19" s="44">
        <f t="shared" si="1"/>
        <v>20687.5</v>
      </c>
      <c r="I19" s="46">
        <v>20250</v>
      </c>
      <c r="J19" s="45">
        <v>20300</v>
      </c>
      <c r="K19" s="44">
        <f t="shared" si="2"/>
        <v>20275</v>
      </c>
      <c r="L19" s="52">
        <v>20825</v>
      </c>
      <c r="M19" s="51">
        <v>1.3297000000000001</v>
      </c>
      <c r="N19" s="51">
        <v>1.1806000000000001</v>
      </c>
      <c r="O19" s="50">
        <v>111.74</v>
      </c>
      <c r="P19" s="43">
        <v>15661.43</v>
      </c>
      <c r="Q19" s="43">
        <v>15520.73</v>
      </c>
      <c r="R19" s="49">
        <f t="shared" si="3"/>
        <v>17639.3359308826</v>
      </c>
      <c r="S19" s="48">
        <v>1.3337000000000001</v>
      </c>
    </row>
    <row r="20" spans="2:19">
      <c r="B20" s="47">
        <v>43025</v>
      </c>
      <c r="C20" s="46">
        <v>20750</v>
      </c>
      <c r="D20" s="45">
        <v>20775</v>
      </c>
      <c r="E20" s="44">
        <f t="shared" si="0"/>
        <v>20762.5</v>
      </c>
      <c r="F20" s="46">
        <v>20575</v>
      </c>
      <c r="G20" s="45">
        <v>20600</v>
      </c>
      <c r="H20" s="44">
        <f t="shared" si="1"/>
        <v>20587.5</v>
      </c>
      <c r="I20" s="46">
        <v>20135</v>
      </c>
      <c r="J20" s="45">
        <v>20185</v>
      </c>
      <c r="K20" s="44">
        <f t="shared" si="2"/>
        <v>20160</v>
      </c>
      <c r="L20" s="52">
        <v>20775</v>
      </c>
      <c r="M20" s="51">
        <v>1.3187</v>
      </c>
      <c r="N20" s="51">
        <v>1.1762999999999999</v>
      </c>
      <c r="O20" s="50">
        <v>112.18</v>
      </c>
      <c r="P20" s="43">
        <v>15754.15</v>
      </c>
      <c r="Q20" s="43">
        <v>15575.38</v>
      </c>
      <c r="R20" s="49">
        <f t="shared" si="3"/>
        <v>17661.310890079061</v>
      </c>
      <c r="S20" s="48">
        <v>1.3226</v>
      </c>
    </row>
    <row r="21" spans="2:19">
      <c r="B21" s="47">
        <v>43026</v>
      </c>
      <c r="C21" s="46">
        <v>20045</v>
      </c>
      <c r="D21" s="45">
        <v>20050</v>
      </c>
      <c r="E21" s="44">
        <f t="shared" si="0"/>
        <v>20047.5</v>
      </c>
      <c r="F21" s="46">
        <v>19925</v>
      </c>
      <c r="G21" s="45">
        <v>19930</v>
      </c>
      <c r="H21" s="44">
        <f t="shared" si="1"/>
        <v>19927.5</v>
      </c>
      <c r="I21" s="46">
        <v>19510</v>
      </c>
      <c r="J21" s="45">
        <v>19560</v>
      </c>
      <c r="K21" s="44">
        <f t="shared" si="2"/>
        <v>19535</v>
      </c>
      <c r="L21" s="52">
        <v>20050</v>
      </c>
      <c r="M21" s="51">
        <v>1.3169</v>
      </c>
      <c r="N21" s="51">
        <v>1.1746000000000001</v>
      </c>
      <c r="O21" s="50">
        <v>112.83</v>
      </c>
      <c r="P21" s="43">
        <v>15225.15</v>
      </c>
      <c r="Q21" s="43">
        <v>15088.2</v>
      </c>
      <c r="R21" s="49">
        <f t="shared" si="3"/>
        <v>17069.640728758724</v>
      </c>
      <c r="S21" s="48">
        <v>1.3209</v>
      </c>
    </row>
    <row r="22" spans="2:19">
      <c r="B22" s="47">
        <v>43027</v>
      </c>
      <c r="C22" s="46">
        <v>20075</v>
      </c>
      <c r="D22" s="45">
        <v>20100</v>
      </c>
      <c r="E22" s="44">
        <f t="shared" si="0"/>
        <v>20087.5</v>
      </c>
      <c r="F22" s="46">
        <v>19925</v>
      </c>
      <c r="G22" s="45">
        <v>19950</v>
      </c>
      <c r="H22" s="44">
        <f t="shared" si="1"/>
        <v>19937.5</v>
      </c>
      <c r="I22" s="46">
        <v>19550</v>
      </c>
      <c r="J22" s="45">
        <v>19600</v>
      </c>
      <c r="K22" s="44">
        <f t="shared" si="2"/>
        <v>19575</v>
      </c>
      <c r="L22" s="52">
        <v>20100</v>
      </c>
      <c r="M22" s="51">
        <v>1.3179000000000001</v>
      </c>
      <c r="N22" s="51">
        <v>1.1835</v>
      </c>
      <c r="O22" s="50">
        <v>112.5</v>
      </c>
      <c r="P22" s="43">
        <v>15251.54</v>
      </c>
      <c r="Q22" s="43">
        <v>15093.05</v>
      </c>
      <c r="R22" s="49">
        <f t="shared" si="3"/>
        <v>16983.523447401774</v>
      </c>
      <c r="S22" s="48">
        <v>1.3218000000000001</v>
      </c>
    </row>
    <row r="23" spans="2:19">
      <c r="B23" s="47">
        <v>43028</v>
      </c>
      <c r="C23" s="46">
        <v>19900</v>
      </c>
      <c r="D23" s="45">
        <v>19925</v>
      </c>
      <c r="E23" s="44">
        <f t="shared" si="0"/>
        <v>19912.5</v>
      </c>
      <c r="F23" s="46">
        <v>19750</v>
      </c>
      <c r="G23" s="45">
        <v>19800</v>
      </c>
      <c r="H23" s="44">
        <f t="shared" si="1"/>
        <v>19775</v>
      </c>
      <c r="I23" s="46">
        <v>19335</v>
      </c>
      <c r="J23" s="45">
        <v>19385</v>
      </c>
      <c r="K23" s="44">
        <f t="shared" si="2"/>
        <v>19360</v>
      </c>
      <c r="L23" s="52">
        <v>19925</v>
      </c>
      <c r="M23" s="51">
        <v>1.3184</v>
      </c>
      <c r="N23" s="51">
        <v>1.1816</v>
      </c>
      <c r="O23" s="50">
        <v>113.18</v>
      </c>
      <c r="P23" s="43">
        <v>15113.02</v>
      </c>
      <c r="Q23" s="43">
        <v>14973.91</v>
      </c>
      <c r="R23" s="49">
        <f t="shared" si="3"/>
        <v>16862.728503723763</v>
      </c>
      <c r="S23" s="48">
        <v>1.3223</v>
      </c>
    </row>
    <row r="24" spans="2:19">
      <c r="B24" s="47">
        <v>43031</v>
      </c>
      <c r="C24" s="46">
        <v>19725</v>
      </c>
      <c r="D24" s="45">
        <v>19750</v>
      </c>
      <c r="E24" s="44">
        <f t="shared" si="0"/>
        <v>19737.5</v>
      </c>
      <c r="F24" s="46">
        <v>19575</v>
      </c>
      <c r="G24" s="45">
        <v>19600</v>
      </c>
      <c r="H24" s="44">
        <f t="shared" si="1"/>
        <v>19587.5</v>
      </c>
      <c r="I24" s="46">
        <v>19150</v>
      </c>
      <c r="J24" s="45">
        <v>19200</v>
      </c>
      <c r="K24" s="44">
        <f t="shared" si="2"/>
        <v>19175</v>
      </c>
      <c r="L24" s="52">
        <v>19750</v>
      </c>
      <c r="M24" s="51">
        <v>1.3165</v>
      </c>
      <c r="N24" s="51">
        <v>1.1738999999999999</v>
      </c>
      <c r="O24" s="50">
        <v>113.83</v>
      </c>
      <c r="P24" s="43">
        <v>15001.9</v>
      </c>
      <c r="Q24" s="43">
        <v>14843.99</v>
      </c>
      <c r="R24" s="49">
        <f t="shared" si="3"/>
        <v>16824.261010307524</v>
      </c>
      <c r="S24" s="48">
        <v>1.3204</v>
      </c>
    </row>
    <row r="25" spans="2:19">
      <c r="B25" s="47">
        <v>43032</v>
      </c>
      <c r="C25" s="46">
        <v>19825</v>
      </c>
      <c r="D25" s="45">
        <v>19835</v>
      </c>
      <c r="E25" s="44">
        <f t="shared" si="0"/>
        <v>19830</v>
      </c>
      <c r="F25" s="46">
        <v>19720</v>
      </c>
      <c r="G25" s="45">
        <v>19725</v>
      </c>
      <c r="H25" s="44">
        <f t="shared" si="1"/>
        <v>19722.5</v>
      </c>
      <c r="I25" s="46">
        <v>19305</v>
      </c>
      <c r="J25" s="45">
        <v>19355</v>
      </c>
      <c r="K25" s="44">
        <f t="shared" si="2"/>
        <v>19330</v>
      </c>
      <c r="L25" s="52">
        <v>19835</v>
      </c>
      <c r="M25" s="51">
        <v>1.3163</v>
      </c>
      <c r="N25" s="51">
        <v>1.1758</v>
      </c>
      <c r="O25" s="50">
        <v>113.89</v>
      </c>
      <c r="P25" s="43">
        <v>15068.75</v>
      </c>
      <c r="Q25" s="43">
        <v>14940.92</v>
      </c>
      <c r="R25" s="49">
        <f t="shared" si="3"/>
        <v>16869.365538356866</v>
      </c>
      <c r="S25" s="48">
        <v>1.3202</v>
      </c>
    </row>
    <row r="26" spans="2:19">
      <c r="B26" s="47">
        <v>43033</v>
      </c>
      <c r="C26" s="46">
        <v>19825</v>
      </c>
      <c r="D26" s="45">
        <v>19850</v>
      </c>
      <c r="E26" s="44">
        <f t="shared" si="0"/>
        <v>19837.5</v>
      </c>
      <c r="F26" s="46">
        <v>19700</v>
      </c>
      <c r="G26" s="45">
        <v>19725</v>
      </c>
      <c r="H26" s="44">
        <f t="shared" si="1"/>
        <v>19712.5</v>
      </c>
      <c r="I26" s="46">
        <v>19295</v>
      </c>
      <c r="J26" s="45">
        <v>19345</v>
      </c>
      <c r="K26" s="44">
        <f t="shared" si="2"/>
        <v>19320</v>
      </c>
      <c r="L26" s="52">
        <v>19850</v>
      </c>
      <c r="M26" s="51">
        <v>1.3255999999999999</v>
      </c>
      <c r="N26" s="51">
        <v>1.1779999999999999</v>
      </c>
      <c r="O26" s="50">
        <v>114.05</v>
      </c>
      <c r="P26" s="43">
        <v>14974.35</v>
      </c>
      <c r="Q26" s="43">
        <v>14835.29</v>
      </c>
      <c r="R26" s="49">
        <f t="shared" si="3"/>
        <v>16850.594227504247</v>
      </c>
      <c r="S26" s="48">
        <v>1.3295999999999999</v>
      </c>
    </row>
    <row r="27" spans="2:19">
      <c r="B27" s="47">
        <v>43034</v>
      </c>
      <c r="C27" s="46">
        <v>20195</v>
      </c>
      <c r="D27" s="45">
        <v>20200</v>
      </c>
      <c r="E27" s="44">
        <f t="shared" si="0"/>
        <v>20197.5</v>
      </c>
      <c r="F27" s="46">
        <v>19910</v>
      </c>
      <c r="G27" s="45">
        <v>19920</v>
      </c>
      <c r="H27" s="44">
        <f t="shared" si="1"/>
        <v>19915</v>
      </c>
      <c r="I27" s="46">
        <v>19500</v>
      </c>
      <c r="J27" s="45">
        <v>19550</v>
      </c>
      <c r="K27" s="44">
        <f t="shared" si="2"/>
        <v>19525</v>
      </c>
      <c r="L27" s="52">
        <v>20200</v>
      </c>
      <c r="M27" s="51">
        <v>1.3210999999999999</v>
      </c>
      <c r="N27" s="51">
        <v>1.1768000000000001</v>
      </c>
      <c r="O27" s="50">
        <v>113.75</v>
      </c>
      <c r="P27" s="43">
        <v>15290.29</v>
      </c>
      <c r="Q27" s="43">
        <v>15033.96</v>
      </c>
      <c r="R27" s="49">
        <f t="shared" si="3"/>
        <v>17165.193745751189</v>
      </c>
      <c r="S27" s="48">
        <v>1.325</v>
      </c>
    </row>
    <row r="28" spans="2:19">
      <c r="B28" s="47">
        <v>43035</v>
      </c>
      <c r="C28" s="46">
        <v>19750</v>
      </c>
      <c r="D28" s="45">
        <v>19800</v>
      </c>
      <c r="E28" s="44">
        <f t="shared" si="0"/>
        <v>19775</v>
      </c>
      <c r="F28" s="46">
        <v>19600</v>
      </c>
      <c r="G28" s="45">
        <v>19650</v>
      </c>
      <c r="H28" s="44">
        <f t="shared" si="1"/>
        <v>19625</v>
      </c>
      <c r="I28" s="46">
        <v>19205</v>
      </c>
      <c r="J28" s="45">
        <v>19255</v>
      </c>
      <c r="K28" s="44">
        <f t="shared" si="2"/>
        <v>19230</v>
      </c>
      <c r="L28" s="52">
        <v>19800</v>
      </c>
      <c r="M28" s="51">
        <v>1.3097000000000001</v>
      </c>
      <c r="N28" s="51">
        <v>1.1608000000000001</v>
      </c>
      <c r="O28" s="50">
        <v>114.16</v>
      </c>
      <c r="P28" s="43">
        <v>15117.97</v>
      </c>
      <c r="Q28" s="43">
        <v>14958.89</v>
      </c>
      <c r="R28" s="49">
        <f t="shared" si="3"/>
        <v>17057.201929703653</v>
      </c>
      <c r="S28" s="48">
        <v>1.3136000000000001</v>
      </c>
    </row>
    <row r="29" spans="2:19">
      <c r="B29" s="47">
        <v>43038</v>
      </c>
      <c r="C29" s="46">
        <v>19890</v>
      </c>
      <c r="D29" s="45">
        <v>19910</v>
      </c>
      <c r="E29" s="44">
        <f t="shared" si="0"/>
        <v>19900</v>
      </c>
      <c r="F29" s="46">
        <v>19750</v>
      </c>
      <c r="G29" s="45">
        <v>19755</v>
      </c>
      <c r="H29" s="44">
        <f t="shared" si="1"/>
        <v>19752.5</v>
      </c>
      <c r="I29" s="46">
        <v>19360</v>
      </c>
      <c r="J29" s="45">
        <v>19410</v>
      </c>
      <c r="K29" s="44">
        <f t="shared" si="2"/>
        <v>19385</v>
      </c>
      <c r="L29" s="52">
        <v>19910</v>
      </c>
      <c r="M29" s="51">
        <v>1.3197000000000001</v>
      </c>
      <c r="N29" s="51">
        <v>1.1615</v>
      </c>
      <c r="O29" s="50">
        <v>113.63</v>
      </c>
      <c r="P29" s="43">
        <v>15086.76</v>
      </c>
      <c r="Q29" s="43">
        <v>14925.2</v>
      </c>
      <c r="R29" s="49">
        <f t="shared" si="3"/>
        <v>17141.627206198882</v>
      </c>
      <c r="S29" s="48">
        <v>1.3236000000000001</v>
      </c>
    </row>
    <row r="30" spans="2:19">
      <c r="B30" s="47">
        <v>43039</v>
      </c>
      <c r="C30" s="46">
        <v>19500</v>
      </c>
      <c r="D30" s="45">
        <v>19505</v>
      </c>
      <c r="E30" s="44">
        <f t="shared" si="0"/>
        <v>19502.5</v>
      </c>
      <c r="F30" s="46">
        <v>19250</v>
      </c>
      <c r="G30" s="45">
        <v>19300</v>
      </c>
      <c r="H30" s="44">
        <f t="shared" si="1"/>
        <v>19275</v>
      </c>
      <c r="I30" s="46">
        <v>18870</v>
      </c>
      <c r="J30" s="45">
        <v>18920</v>
      </c>
      <c r="K30" s="44">
        <f t="shared" si="2"/>
        <v>18895</v>
      </c>
      <c r="L30" s="52">
        <v>19505</v>
      </c>
      <c r="M30" s="51">
        <v>1.3236000000000001</v>
      </c>
      <c r="N30" s="51">
        <v>1.1636</v>
      </c>
      <c r="O30" s="50">
        <v>113.42</v>
      </c>
      <c r="P30" s="43">
        <v>14736.33</v>
      </c>
      <c r="Q30" s="43">
        <v>14538.61</v>
      </c>
      <c r="R30" s="49">
        <f t="shared" si="3"/>
        <v>16762.633207287727</v>
      </c>
      <c r="S30" s="48">
        <v>1.3274999999999999</v>
      </c>
    </row>
    <row r="31" spans="2:19" s="10" customFormat="1">
      <c r="B31" s="42" t="s">
        <v>11</v>
      </c>
      <c r="C31" s="41">
        <f>ROUND(AVERAGE(C9:C30),2)</f>
        <v>20449.55</v>
      </c>
      <c r="D31" s="40">
        <f>ROUND(AVERAGE(D9:D30),2)</f>
        <v>20468.86</v>
      </c>
      <c r="E31" s="39">
        <f>ROUND(AVERAGE(C31:D31),2)</f>
        <v>20459.21</v>
      </c>
      <c r="F31" s="41">
        <f>ROUND(AVERAGE(F9:F30),2)</f>
        <v>20274.55</v>
      </c>
      <c r="G31" s="40">
        <f>ROUND(AVERAGE(G9:G30),2)</f>
        <v>20296.59</v>
      </c>
      <c r="H31" s="39">
        <f>ROUND(AVERAGE(F31:G31),2)</f>
        <v>20285.57</v>
      </c>
      <c r="I31" s="41">
        <f>ROUND(AVERAGE(I9:I30),2)</f>
        <v>19871.36</v>
      </c>
      <c r="J31" s="40">
        <f>ROUND(AVERAGE(J9:J30),2)</f>
        <v>19921.36</v>
      </c>
      <c r="K31" s="39">
        <f>ROUND(AVERAGE(I31:J31),2)</f>
        <v>19896.36</v>
      </c>
      <c r="L31" s="38">
        <f>ROUND(AVERAGE(L9:L30),2)</f>
        <v>20468.86</v>
      </c>
      <c r="M31" s="37">
        <f>ROUND(AVERAGE(M9:M30),4)</f>
        <v>1.3199000000000001</v>
      </c>
      <c r="N31" s="36">
        <f>ROUND(AVERAGE(N9:N30),4)</f>
        <v>1.1755</v>
      </c>
      <c r="O31" s="175">
        <f>ROUND(AVERAGE(O9:O30),2)</f>
        <v>112.94</v>
      </c>
      <c r="P31" s="35">
        <f>AVERAGE(P9:P30)</f>
        <v>15508.314090909087</v>
      </c>
      <c r="Q31" s="35">
        <f>AVERAGE(Q9:Q30)</f>
        <v>15332.193636363636</v>
      </c>
      <c r="R31" s="35">
        <f>AVERAGE(R9:R30)</f>
        <v>17411.90944716848</v>
      </c>
      <c r="S31" s="34">
        <f>AVERAGE(S9:S30)</f>
        <v>1.3237954545454544</v>
      </c>
    </row>
    <row r="32" spans="2:19" s="5" customFormat="1">
      <c r="B32" s="33" t="s">
        <v>12</v>
      </c>
      <c r="C32" s="32">
        <f t="shared" ref="C32:S32" si="4">MAX(C9:C30)</f>
        <v>21240</v>
      </c>
      <c r="D32" s="31">
        <f t="shared" si="4"/>
        <v>21245</v>
      </c>
      <c r="E32" s="30">
        <f t="shared" si="4"/>
        <v>21242.5</v>
      </c>
      <c r="F32" s="32">
        <f t="shared" si="4"/>
        <v>20925</v>
      </c>
      <c r="G32" s="31">
        <f t="shared" si="4"/>
        <v>20975</v>
      </c>
      <c r="H32" s="30">
        <f t="shared" si="4"/>
        <v>20950</v>
      </c>
      <c r="I32" s="32">
        <f t="shared" si="4"/>
        <v>20565</v>
      </c>
      <c r="J32" s="31">
        <f t="shared" si="4"/>
        <v>20615</v>
      </c>
      <c r="K32" s="30">
        <f t="shared" si="4"/>
        <v>20590</v>
      </c>
      <c r="L32" s="29">
        <f t="shared" si="4"/>
        <v>21245</v>
      </c>
      <c r="M32" s="28">
        <f t="shared" si="4"/>
        <v>1.3297000000000001</v>
      </c>
      <c r="N32" s="27">
        <f t="shared" si="4"/>
        <v>1.1854</v>
      </c>
      <c r="O32" s="26">
        <f t="shared" si="4"/>
        <v>114.16</v>
      </c>
      <c r="P32" s="25">
        <f t="shared" si="4"/>
        <v>16135.03</v>
      </c>
      <c r="Q32" s="25">
        <f t="shared" si="4"/>
        <v>15952.58</v>
      </c>
      <c r="R32" s="25">
        <f t="shared" si="4"/>
        <v>18102.419904567145</v>
      </c>
      <c r="S32" s="24">
        <f t="shared" si="4"/>
        <v>1.3337000000000001</v>
      </c>
    </row>
    <row r="33" spans="2:19" s="5" customFormat="1" ht="13.5" thickBot="1">
      <c r="B33" s="23" t="s">
        <v>13</v>
      </c>
      <c r="C33" s="22">
        <f t="shared" ref="C33:S33" si="5">MIN(C9:C30)</f>
        <v>19500</v>
      </c>
      <c r="D33" s="21">
        <f t="shared" si="5"/>
        <v>19505</v>
      </c>
      <c r="E33" s="20">
        <f t="shared" si="5"/>
        <v>19502.5</v>
      </c>
      <c r="F33" s="22">
        <f t="shared" si="5"/>
        <v>19250</v>
      </c>
      <c r="G33" s="21">
        <f t="shared" si="5"/>
        <v>19300</v>
      </c>
      <c r="H33" s="20">
        <f t="shared" si="5"/>
        <v>19275</v>
      </c>
      <c r="I33" s="22">
        <f t="shared" si="5"/>
        <v>18870</v>
      </c>
      <c r="J33" s="21">
        <f t="shared" si="5"/>
        <v>18920</v>
      </c>
      <c r="K33" s="20">
        <f t="shared" si="5"/>
        <v>18895</v>
      </c>
      <c r="L33" s="19">
        <f t="shared" si="5"/>
        <v>19505</v>
      </c>
      <c r="M33" s="18">
        <f t="shared" si="5"/>
        <v>1.3078000000000001</v>
      </c>
      <c r="N33" s="17">
        <f t="shared" si="5"/>
        <v>1.1608000000000001</v>
      </c>
      <c r="O33" s="16">
        <f t="shared" si="5"/>
        <v>111.74</v>
      </c>
      <c r="P33" s="15">
        <f t="shared" si="5"/>
        <v>14736.33</v>
      </c>
      <c r="Q33" s="15">
        <f t="shared" si="5"/>
        <v>14538.61</v>
      </c>
      <c r="R33" s="15">
        <f t="shared" si="5"/>
        <v>16762.633207287727</v>
      </c>
      <c r="S33" s="14">
        <f t="shared" si="5"/>
        <v>1.3117000000000001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25</v>
      </c>
    </row>
    <row r="6" spans="1:25" ht="13.5" thickBot="1">
      <c r="B6" s="1">
        <v>43010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43010</v>
      </c>
      <c r="C9" s="46">
        <v>10365</v>
      </c>
      <c r="D9" s="45">
        <v>10375</v>
      </c>
      <c r="E9" s="44">
        <f t="shared" ref="E9:E30" si="0">AVERAGE(C9:D9)</f>
        <v>10370</v>
      </c>
      <c r="F9" s="46">
        <v>10420</v>
      </c>
      <c r="G9" s="45">
        <v>10425</v>
      </c>
      <c r="H9" s="44">
        <f t="shared" ref="H9:H30" si="1">AVERAGE(F9:G9)</f>
        <v>10422.5</v>
      </c>
      <c r="I9" s="46">
        <v>10655</v>
      </c>
      <c r="J9" s="45">
        <v>10705</v>
      </c>
      <c r="K9" s="44">
        <f t="shared" ref="K9:K30" si="2">AVERAGE(I9:J9)</f>
        <v>10680</v>
      </c>
      <c r="L9" s="46">
        <v>10880</v>
      </c>
      <c r="M9" s="45">
        <v>10930</v>
      </c>
      <c r="N9" s="44">
        <f t="shared" ref="N9:N30" si="3">AVERAGE(L9:M9)</f>
        <v>10905</v>
      </c>
      <c r="O9" s="46">
        <v>11070</v>
      </c>
      <c r="P9" s="45">
        <v>11120</v>
      </c>
      <c r="Q9" s="44">
        <f t="shared" ref="Q9:Q30" si="4">AVERAGE(O9:P9)</f>
        <v>11095</v>
      </c>
      <c r="R9" s="52">
        <v>10375</v>
      </c>
      <c r="S9" s="51">
        <v>1.3287</v>
      </c>
      <c r="T9" s="53">
        <v>1.1738999999999999</v>
      </c>
      <c r="U9" s="50">
        <v>112.85</v>
      </c>
      <c r="V9" s="43">
        <v>7808.38</v>
      </c>
      <c r="W9" s="43">
        <v>7823.05</v>
      </c>
      <c r="X9" s="49">
        <f t="shared" ref="X9:X30" si="5">R9/T9</f>
        <v>8838.0611636425601</v>
      </c>
      <c r="Y9" s="48">
        <v>1.3326</v>
      </c>
    </row>
    <row r="10" spans="1:25">
      <c r="B10" s="47">
        <v>43011</v>
      </c>
      <c r="C10" s="46">
        <v>10550</v>
      </c>
      <c r="D10" s="45">
        <v>10555</v>
      </c>
      <c r="E10" s="44">
        <f t="shared" si="0"/>
        <v>10552.5</v>
      </c>
      <c r="F10" s="46">
        <v>10640</v>
      </c>
      <c r="G10" s="45">
        <v>10645</v>
      </c>
      <c r="H10" s="44">
        <f t="shared" si="1"/>
        <v>10642.5</v>
      </c>
      <c r="I10" s="46">
        <v>10870</v>
      </c>
      <c r="J10" s="45">
        <v>10920</v>
      </c>
      <c r="K10" s="44">
        <f t="shared" si="2"/>
        <v>10895</v>
      </c>
      <c r="L10" s="46">
        <v>11095</v>
      </c>
      <c r="M10" s="45">
        <v>11145</v>
      </c>
      <c r="N10" s="44">
        <f t="shared" si="3"/>
        <v>11120</v>
      </c>
      <c r="O10" s="46">
        <v>11285</v>
      </c>
      <c r="P10" s="45">
        <v>11335</v>
      </c>
      <c r="Q10" s="44">
        <f t="shared" si="4"/>
        <v>11310</v>
      </c>
      <c r="R10" s="52">
        <v>10555</v>
      </c>
      <c r="S10" s="51">
        <v>1.325</v>
      </c>
      <c r="T10" s="51">
        <v>1.175</v>
      </c>
      <c r="U10" s="50">
        <v>113.04</v>
      </c>
      <c r="V10" s="43">
        <v>7966.04</v>
      </c>
      <c r="W10" s="43">
        <v>8010.38</v>
      </c>
      <c r="X10" s="49">
        <f t="shared" si="5"/>
        <v>8982.9787234042542</v>
      </c>
      <c r="Y10" s="48">
        <v>1.3289</v>
      </c>
    </row>
    <row r="11" spans="1:25">
      <c r="B11" s="47">
        <v>43012</v>
      </c>
      <c r="C11" s="46">
        <v>10630</v>
      </c>
      <c r="D11" s="45">
        <v>10640</v>
      </c>
      <c r="E11" s="44">
        <f t="shared" si="0"/>
        <v>10635</v>
      </c>
      <c r="F11" s="46">
        <v>10720</v>
      </c>
      <c r="G11" s="45">
        <v>10730</v>
      </c>
      <c r="H11" s="44">
        <f t="shared" si="1"/>
        <v>10725</v>
      </c>
      <c r="I11" s="46">
        <v>10955</v>
      </c>
      <c r="J11" s="45">
        <v>11005</v>
      </c>
      <c r="K11" s="44">
        <f t="shared" si="2"/>
        <v>10980</v>
      </c>
      <c r="L11" s="46">
        <v>11180</v>
      </c>
      <c r="M11" s="45">
        <v>11230</v>
      </c>
      <c r="N11" s="44">
        <f t="shared" si="3"/>
        <v>11205</v>
      </c>
      <c r="O11" s="46">
        <v>11370</v>
      </c>
      <c r="P11" s="45">
        <v>11420</v>
      </c>
      <c r="Q11" s="44">
        <f t="shared" si="4"/>
        <v>11395</v>
      </c>
      <c r="R11" s="52">
        <v>10640</v>
      </c>
      <c r="S11" s="51">
        <v>1.3270999999999999</v>
      </c>
      <c r="T11" s="51">
        <v>1.1780999999999999</v>
      </c>
      <c r="U11" s="50">
        <v>112.37</v>
      </c>
      <c r="V11" s="43">
        <v>8017.48</v>
      </c>
      <c r="W11" s="43">
        <v>8061.61</v>
      </c>
      <c r="X11" s="49">
        <f t="shared" si="5"/>
        <v>9031.491384432562</v>
      </c>
      <c r="Y11" s="48">
        <v>1.331</v>
      </c>
    </row>
    <row r="12" spans="1:25">
      <c r="B12" s="47">
        <v>43013</v>
      </c>
      <c r="C12" s="46">
        <v>10540</v>
      </c>
      <c r="D12" s="45">
        <v>10560</v>
      </c>
      <c r="E12" s="44">
        <f t="shared" si="0"/>
        <v>10550</v>
      </c>
      <c r="F12" s="46">
        <v>10600</v>
      </c>
      <c r="G12" s="45">
        <v>10610</v>
      </c>
      <c r="H12" s="44">
        <f t="shared" si="1"/>
        <v>10605</v>
      </c>
      <c r="I12" s="46">
        <v>10840</v>
      </c>
      <c r="J12" s="45">
        <v>10890</v>
      </c>
      <c r="K12" s="44">
        <f t="shared" si="2"/>
        <v>10865</v>
      </c>
      <c r="L12" s="46">
        <v>11065</v>
      </c>
      <c r="M12" s="45">
        <v>11115</v>
      </c>
      <c r="N12" s="44">
        <f t="shared" si="3"/>
        <v>11090</v>
      </c>
      <c r="O12" s="46">
        <v>11255</v>
      </c>
      <c r="P12" s="45">
        <v>11305</v>
      </c>
      <c r="Q12" s="44">
        <f t="shared" si="4"/>
        <v>11280</v>
      </c>
      <c r="R12" s="52">
        <v>10560</v>
      </c>
      <c r="S12" s="51">
        <v>1.3167</v>
      </c>
      <c r="T12" s="51">
        <v>1.1736</v>
      </c>
      <c r="U12" s="50">
        <v>112.5</v>
      </c>
      <c r="V12" s="43">
        <v>8020.05</v>
      </c>
      <c r="W12" s="43">
        <v>8034.23</v>
      </c>
      <c r="X12" s="49">
        <f t="shared" si="5"/>
        <v>8997.9550102249486</v>
      </c>
      <c r="Y12" s="48">
        <v>1.3206</v>
      </c>
    </row>
    <row r="13" spans="1:25">
      <c r="B13" s="47">
        <v>43014</v>
      </c>
      <c r="C13" s="46">
        <v>10475</v>
      </c>
      <c r="D13" s="45">
        <v>10500</v>
      </c>
      <c r="E13" s="44">
        <f t="shared" si="0"/>
        <v>10487.5</v>
      </c>
      <c r="F13" s="46">
        <v>10575</v>
      </c>
      <c r="G13" s="45">
        <v>10580</v>
      </c>
      <c r="H13" s="44">
        <f t="shared" si="1"/>
        <v>10577.5</v>
      </c>
      <c r="I13" s="46">
        <v>10830</v>
      </c>
      <c r="J13" s="45">
        <v>10880</v>
      </c>
      <c r="K13" s="44">
        <f t="shared" si="2"/>
        <v>10855</v>
      </c>
      <c r="L13" s="46">
        <v>11055</v>
      </c>
      <c r="M13" s="45">
        <v>11105</v>
      </c>
      <c r="N13" s="44">
        <f t="shared" si="3"/>
        <v>11080</v>
      </c>
      <c r="O13" s="46">
        <v>11245</v>
      </c>
      <c r="P13" s="45">
        <v>11295</v>
      </c>
      <c r="Q13" s="44">
        <f t="shared" si="4"/>
        <v>11270</v>
      </c>
      <c r="R13" s="52">
        <v>10500</v>
      </c>
      <c r="S13" s="51">
        <v>1.3078000000000001</v>
      </c>
      <c r="T13" s="51">
        <v>1.1707000000000001</v>
      </c>
      <c r="U13" s="50">
        <v>112.94</v>
      </c>
      <c r="V13" s="43">
        <v>8028.75</v>
      </c>
      <c r="W13" s="43">
        <v>8065.87</v>
      </c>
      <c r="X13" s="49">
        <f t="shared" si="5"/>
        <v>8968.9929102246515</v>
      </c>
      <c r="Y13" s="48">
        <v>1.3117000000000001</v>
      </c>
    </row>
    <row r="14" spans="1:25">
      <c r="B14" s="47">
        <v>43017</v>
      </c>
      <c r="C14" s="46">
        <v>10765</v>
      </c>
      <c r="D14" s="45">
        <v>10770</v>
      </c>
      <c r="E14" s="44">
        <f t="shared" si="0"/>
        <v>10767.5</v>
      </c>
      <c r="F14" s="46">
        <v>10840</v>
      </c>
      <c r="G14" s="45">
        <v>10845</v>
      </c>
      <c r="H14" s="44">
        <f t="shared" si="1"/>
        <v>10842.5</v>
      </c>
      <c r="I14" s="46">
        <v>11090</v>
      </c>
      <c r="J14" s="45">
        <v>11140</v>
      </c>
      <c r="K14" s="44">
        <f t="shared" si="2"/>
        <v>11115</v>
      </c>
      <c r="L14" s="46">
        <v>11315</v>
      </c>
      <c r="M14" s="45">
        <v>11365</v>
      </c>
      <c r="N14" s="44">
        <f t="shared" si="3"/>
        <v>11340</v>
      </c>
      <c r="O14" s="46">
        <v>11505</v>
      </c>
      <c r="P14" s="45">
        <v>11555</v>
      </c>
      <c r="Q14" s="44">
        <f t="shared" si="4"/>
        <v>11530</v>
      </c>
      <c r="R14" s="52">
        <v>10770</v>
      </c>
      <c r="S14" s="51">
        <v>1.3173999999999999</v>
      </c>
      <c r="T14" s="51">
        <v>1.1748000000000001</v>
      </c>
      <c r="U14" s="50">
        <v>112.67</v>
      </c>
      <c r="V14" s="43">
        <v>8175.19</v>
      </c>
      <c r="W14" s="43">
        <v>8207.83</v>
      </c>
      <c r="X14" s="49">
        <f t="shared" si="5"/>
        <v>9167.5178753830442</v>
      </c>
      <c r="Y14" s="48">
        <v>1.3212999999999999</v>
      </c>
    </row>
    <row r="15" spans="1:25">
      <c r="B15" s="47">
        <v>43018</v>
      </c>
      <c r="C15" s="46">
        <v>10905</v>
      </c>
      <c r="D15" s="45">
        <v>10910</v>
      </c>
      <c r="E15" s="44">
        <f t="shared" si="0"/>
        <v>10907.5</v>
      </c>
      <c r="F15" s="46">
        <v>10990</v>
      </c>
      <c r="G15" s="45">
        <v>10995</v>
      </c>
      <c r="H15" s="44">
        <f t="shared" si="1"/>
        <v>10992.5</v>
      </c>
      <c r="I15" s="46">
        <v>11250</v>
      </c>
      <c r="J15" s="45">
        <v>11300</v>
      </c>
      <c r="K15" s="44">
        <f t="shared" si="2"/>
        <v>11275</v>
      </c>
      <c r="L15" s="46">
        <v>11475</v>
      </c>
      <c r="M15" s="45">
        <v>11525</v>
      </c>
      <c r="N15" s="44">
        <f t="shared" si="3"/>
        <v>11500</v>
      </c>
      <c r="O15" s="46">
        <v>11665</v>
      </c>
      <c r="P15" s="45">
        <v>11715</v>
      </c>
      <c r="Q15" s="44">
        <f t="shared" si="4"/>
        <v>11690</v>
      </c>
      <c r="R15" s="52">
        <v>10910</v>
      </c>
      <c r="S15" s="51">
        <v>1.3198000000000001</v>
      </c>
      <c r="T15" s="51">
        <v>1.1796</v>
      </c>
      <c r="U15" s="50">
        <v>112.34</v>
      </c>
      <c r="V15" s="43">
        <v>8266.4</v>
      </c>
      <c r="W15" s="43">
        <v>8305.64</v>
      </c>
      <c r="X15" s="49">
        <f t="shared" si="5"/>
        <v>9248.8979315022043</v>
      </c>
      <c r="Y15" s="48">
        <v>1.3238000000000001</v>
      </c>
    </row>
    <row r="16" spans="1:25">
      <c r="B16" s="47">
        <v>43019</v>
      </c>
      <c r="C16" s="46">
        <v>10975</v>
      </c>
      <c r="D16" s="45">
        <v>10980</v>
      </c>
      <c r="E16" s="44">
        <f t="shared" si="0"/>
        <v>10977.5</v>
      </c>
      <c r="F16" s="46">
        <v>11010</v>
      </c>
      <c r="G16" s="45">
        <v>11020</v>
      </c>
      <c r="H16" s="44">
        <f t="shared" si="1"/>
        <v>11015</v>
      </c>
      <c r="I16" s="46">
        <v>11270</v>
      </c>
      <c r="J16" s="45">
        <v>11320</v>
      </c>
      <c r="K16" s="44">
        <f t="shared" si="2"/>
        <v>11295</v>
      </c>
      <c r="L16" s="46">
        <v>11495</v>
      </c>
      <c r="M16" s="45">
        <v>11545</v>
      </c>
      <c r="N16" s="44">
        <f t="shared" si="3"/>
        <v>11520</v>
      </c>
      <c r="O16" s="46">
        <v>11685</v>
      </c>
      <c r="P16" s="45">
        <v>11735</v>
      </c>
      <c r="Q16" s="44">
        <f t="shared" si="4"/>
        <v>11710</v>
      </c>
      <c r="R16" s="52">
        <v>10980</v>
      </c>
      <c r="S16" s="51">
        <v>1.319</v>
      </c>
      <c r="T16" s="51">
        <v>1.1829000000000001</v>
      </c>
      <c r="U16" s="50">
        <v>112.23</v>
      </c>
      <c r="V16" s="43">
        <v>8324.49</v>
      </c>
      <c r="W16" s="43">
        <v>8328.92</v>
      </c>
      <c r="X16" s="49">
        <f t="shared" si="5"/>
        <v>9282.272381435454</v>
      </c>
      <c r="Y16" s="48">
        <v>1.3230999999999999</v>
      </c>
    </row>
    <row r="17" spans="2:25">
      <c r="B17" s="47">
        <v>43020</v>
      </c>
      <c r="C17" s="46">
        <v>11190</v>
      </c>
      <c r="D17" s="45">
        <v>11195</v>
      </c>
      <c r="E17" s="44">
        <f t="shared" si="0"/>
        <v>11192.5</v>
      </c>
      <c r="F17" s="46">
        <v>11200</v>
      </c>
      <c r="G17" s="45">
        <v>11220</v>
      </c>
      <c r="H17" s="44">
        <f t="shared" si="1"/>
        <v>11210</v>
      </c>
      <c r="I17" s="46">
        <v>11465</v>
      </c>
      <c r="J17" s="45">
        <v>11515</v>
      </c>
      <c r="K17" s="44">
        <f t="shared" si="2"/>
        <v>11490</v>
      </c>
      <c r="L17" s="46">
        <v>11690</v>
      </c>
      <c r="M17" s="45">
        <v>11740</v>
      </c>
      <c r="N17" s="44">
        <f t="shared" si="3"/>
        <v>11715</v>
      </c>
      <c r="O17" s="46">
        <v>11880</v>
      </c>
      <c r="P17" s="45">
        <v>11930</v>
      </c>
      <c r="Q17" s="44">
        <f t="shared" si="4"/>
        <v>11905</v>
      </c>
      <c r="R17" s="52">
        <v>11195</v>
      </c>
      <c r="S17" s="51">
        <v>1.3139000000000001</v>
      </c>
      <c r="T17" s="51">
        <v>1.1854</v>
      </c>
      <c r="U17" s="50">
        <v>112.31</v>
      </c>
      <c r="V17" s="43">
        <v>8520.44</v>
      </c>
      <c r="W17" s="43">
        <v>8514.19</v>
      </c>
      <c r="X17" s="49">
        <f t="shared" si="5"/>
        <v>9444.069512400878</v>
      </c>
      <c r="Y17" s="48">
        <v>1.3178000000000001</v>
      </c>
    </row>
    <row r="18" spans="2:25">
      <c r="B18" s="47">
        <v>43021</v>
      </c>
      <c r="C18" s="46">
        <v>11600</v>
      </c>
      <c r="D18" s="45">
        <v>11605</v>
      </c>
      <c r="E18" s="44">
        <f t="shared" si="0"/>
        <v>11602.5</v>
      </c>
      <c r="F18" s="46">
        <v>11660</v>
      </c>
      <c r="G18" s="45">
        <v>11670</v>
      </c>
      <c r="H18" s="44">
        <f t="shared" si="1"/>
        <v>11665</v>
      </c>
      <c r="I18" s="46">
        <v>11910</v>
      </c>
      <c r="J18" s="45">
        <v>11960</v>
      </c>
      <c r="K18" s="44">
        <f t="shared" si="2"/>
        <v>11935</v>
      </c>
      <c r="L18" s="46">
        <v>12135</v>
      </c>
      <c r="M18" s="45">
        <v>12185</v>
      </c>
      <c r="N18" s="44">
        <f t="shared" si="3"/>
        <v>12160</v>
      </c>
      <c r="O18" s="46">
        <v>12325</v>
      </c>
      <c r="P18" s="45">
        <v>12375</v>
      </c>
      <c r="Q18" s="44">
        <f t="shared" si="4"/>
        <v>12350</v>
      </c>
      <c r="R18" s="52">
        <v>11605</v>
      </c>
      <c r="S18" s="51">
        <v>1.3275999999999999</v>
      </c>
      <c r="T18" s="51">
        <v>1.1807000000000001</v>
      </c>
      <c r="U18" s="50">
        <v>112.22</v>
      </c>
      <c r="V18" s="43">
        <v>8741.34</v>
      </c>
      <c r="W18" s="43">
        <v>8764.5499999999993</v>
      </c>
      <c r="X18" s="49">
        <f t="shared" si="5"/>
        <v>9828.9150503938326</v>
      </c>
      <c r="Y18" s="48">
        <v>1.3314999999999999</v>
      </c>
    </row>
    <row r="19" spans="2:25">
      <c r="B19" s="47">
        <v>43024</v>
      </c>
      <c r="C19" s="46">
        <v>11780</v>
      </c>
      <c r="D19" s="45">
        <v>11790</v>
      </c>
      <c r="E19" s="44">
        <f t="shared" si="0"/>
        <v>11785</v>
      </c>
      <c r="F19" s="46">
        <v>11855</v>
      </c>
      <c r="G19" s="45">
        <v>11860</v>
      </c>
      <c r="H19" s="44">
        <f t="shared" si="1"/>
        <v>11857.5</v>
      </c>
      <c r="I19" s="46">
        <v>12100</v>
      </c>
      <c r="J19" s="45">
        <v>12150</v>
      </c>
      <c r="K19" s="44">
        <f t="shared" si="2"/>
        <v>12125</v>
      </c>
      <c r="L19" s="46">
        <v>12325</v>
      </c>
      <c r="M19" s="45">
        <v>12375</v>
      </c>
      <c r="N19" s="44">
        <f t="shared" si="3"/>
        <v>12350</v>
      </c>
      <c r="O19" s="46">
        <v>12515</v>
      </c>
      <c r="P19" s="45">
        <v>12565</v>
      </c>
      <c r="Q19" s="44">
        <f t="shared" si="4"/>
        <v>12540</v>
      </c>
      <c r="R19" s="52">
        <v>11790</v>
      </c>
      <c r="S19" s="51">
        <v>1.3297000000000001</v>
      </c>
      <c r="T19" s="51">
        <v>1.1806000000000001</v>
      </c>
      <c r="U19" s="50">
        <v>111.74</v>
      </c>
      <c r="V19" s="43">
        <v>8866.66</v>
      </c>
      <c r="W19" s="43">
        <v>8892.5499999999993</v>
      </c>
      <c r="X19" s="49">
        <f t="shared" si="5"/>
        <v>9986.4475690326944</v>
      </c>
      <c r="Y19" s="48">
        <v>1.3337000000000001</v>
      </c>
    </row>
    <row r="20" spans="2:25">
      <c r="B20" s="47">
        <v>43025</v>
      </c>
      <c r="C20" s="46">
        <v>11665</v>
      </c>
      <c r="D20" s="45">
        <v>11675</v>
      </c>
      <c r="E20" s="44">
        <f t="shared" si="0"/>
        <v>11670</v>
      </c>
      <c r="F20" s="46">
        <v>11735</v>
      </c>
      <c r="G20" s="45">
        <v>11745</v>
      </c>
      <c r="H20" s="44">
        <f t="shared" si="1"/>
        <v>11740</v>
      </c>
      <c r="I20" s="46">
        <v>11970</v>
      </c>
      <c r="J20" s="45">
        <v>12020</v>
      </c>
      <c r="K20" s="44">
        <f t="shared" si="2"/>
        <v>11995</v>
      </c>
      <c r="L20" s="46">
        <v>12195</v>
      </c>
      <c r="M20" s="45">
        <v>12245</v>
      </c>
      <c r="N20" s="44">
        <f t="shared" si="3"/>
        <v>12220</v>
      </c>
      <c r="O20" s="46">
        <v>12385</v>
      </c>
      <c r="P20" s="45">
        <v>12435</v>
      </c>
      <c r="Q20" s="44">
        <f t="shared" si="4"/>
        <v>12410</v>
      </c>
      <c r="R20" s="52">
        <v>11675</v>
      </c>
      <c r="S20" s="51">
        <v>1.3187</v>
      </c>
      <c r="T20" s="51">
        <v>1.1762999999999999</v>
      </c>
      <c r="U20" s="50">
        <v>112.18</v>
      </c>
      <c r="V20" s="43">
        <v>8853.42</v>
      </c>
      <c r="W20" s="43">
        <v>8880.24</v>
      </c>
      <c r="X20" s="49">
        <f t="shared" si="5"/>
        <v>9925.1891524271032</v>
      </c>
      <c r="Y20" s="48">
        <v>1.3226</v>
      </c>
    </row>
    <row r="21" spans="2:25">
      <c r="B21" s="47">
        <v>43026</v>
      </c>
      <c r="C21" s="46">
        <v>11740</v>
      </c>
      <c r="D21" s="45">
        <v>11745</v>
      </c>
      <c r="E21" s="44">
        <f t="shared" si="0"/>
        <v>11742.5</v>
      </c>
      <c r="F21" s="46">
        <v>11805</v>
      </c>
      <c r="G21" s="45">
        <v>11815</v>
      </c>
      <c r="H21" s="44">
        <f t="shared" si="1"/>
        <v>11810</v>
      </c>
      <c r="I21" s="46">
        <v>12040</v>
      </c>
      <c r="J21" s="45">
        <v>12090</v>
      </c>
      <c r="K21" s="44">
        <f t="shared" si="2"/>
        <v>12065</v>
      </c>
      <c r="L21" s="46">
        <v>12265</v>
      </c>
      <c r="M21" s="45">
        <v>12315</v>
      </c>
      <c r="N21" s="44">
        <f t="shared" si="3"/>
        <v>12290</v>
      </c>
      <c r="O21" s="46">
        <v>12455</v>
      </c>
      <c r="P21" s="45">
        <v>12505</v>
      </c>
      <c r="Q21" s="44">
        <f t="shared" si="4"/>
        <v>12480</v>
      </c>
      <c r="R21" s="52">
        <v>11745</v>
      </c>
      <c r="S21" s="51">
        <v>1.3169</v>
      </c>
      <c r="T21" s="51">
        <v>1.1746000000000001</v>
      </c>
      <c r="U21" s="50">
        <v>112.83</v>
      </c>
      <c r="V21" s="43">
        <v>8918.67</v>
      </c>
      <c r="W21" s="43">
        <v>8944.66</v>
      </c>
      <c r="X21" s="49">
        <f t="shared" si="5"/>
        <v>9999.1486463476922</v>
      </c>
      <c r="Y21" s="48">
        <v>1.3209</v>
      </c>
    </row>
    <row r="22" spans="2:25">
      <c r="B22" s="47">
        <v>43027</v>
      </c>
      <c r="C22" s="46">
        <v>11675</v>
      </c>
      <c r="D22" s="45">
        <v>11680</v>
      </c>
      <c r="E22" s="44">
        <f t="shared" si="0"/>
        <v>11677.5</v>
      </c>
      <c r="F22" s="46">
        <v>11730</v>
      </c>
      <c r="G22" s="45">
        <v>11740</v>
      </c>
      <c r="H22" s="44">
        <f t="shared" si="1"/>
        <v>11735</v>
      </c>
      <c r="I22" s="46">
        <v>11965</v>
      </c>
      <c r="J22" s="45">
        <v>12015</v>
      </c>
      <c r="K22" s="44">
        <f t="shared" si="2"/>
        <v>11990</v>
      </c>
      <c r="L22" s="46">
        <v>12190</v>
      </c>
      <c r="M22" s="45">
        <v>12240</v>
      </c>
      <c r="N22" s="44">
        <f t="shared" si="3"/>
        <v>12215</v>
      </c>
      <c r="O22" s="46">
        <v>12380</v>
      </c>
      <c r="P22" s="45">
        <v>12430</v>
      </c>
      <c r="Q22" s="44">
        <f t="shared" si="4"/>
        <v>12405</v>
      </c>
      <c r="R22" s="52">
        <v>11680</v>
      </c>
      <c r="S22" s="51">
        <v>1.3179000000000001</v>
      </c>
      <c r="T22" s="51">
        <v>1.1835</v>
      </c>
      <c r="U22" s="50">
        <v>112.5</v>
      </c>
      <c r="V22" s="43">
        <v>8862.58</v>
      </c>
      <c r="W22" s="43">
        <v>8881.83</v>
      </c>
      <c r="X22" s="49">
        <f t="shared" si="5"/>
        <v>9869.032530629489</v>
      </c>
      <c r="Y22" s="48">
        <v>1.3218000000000001</v>
      </c>
    </row>
    <row r="23" spans="2:25">
      <c r="B23" s="47">
        <v>43028</v>
      </c>
      <c r="C23" s="46">
        <v>12045</v>
      </c>
      <c r="D23" s="45">
        <v>12050</v>
      </c>
      <c r="E23" s="44">
        <f t="shared" si="0"/>
        <v>12047.5</v>
      </c>
      <c r="F23" s="46">
        <v>12090</v>
      </c>
      <c r="G23" s="45">
        <v>12100</v>
      </c>
      <c r="H23" s="44">
        <f t="shared" si="1"/>
        <v>12095</v>
      </c>
      <c r="I23" s="46">
        <v>12320</v>
      </c>
      <c r="J23" s="45">
        <v>12370</v>
      </c>
      <c r="K23" s="44">
        <f t="shared" si="2"/>
        <v>12345</v>
      </c>
      <c r="L23" s="46">
        <v>12545</v>
      </c>
      <c r="M23" s="45">
        <v>12595</v>
      </c>
      <c r="N23" s="44">
        <f t="shared" si="3"/>
        <v>12570</v>
      </c>
      <c r="O23" s="46">
        <v>12735</v>
      </c>
      <c r="P23" s="45">
        <v>12785</v>
      </c>
      <c r="Q23" s="44">
        <f t="shared" si="4"/>
        <v>12760</v>
      </c>
      <c r="R23" s="52">
        <v>12050</v>
      </c>
      <c r="S23" s="51">
        <v>1.3184</v>
      </c>
      <c r="T23" s="51">
        <v>1.1816</v>
      </c>
      <c r="U23" s="50">
        <v>113.18</v>
      </c>
      <c r="V23" s="43">
        <v>9139.8700000000008</v>
      </c>
      <c r="W23" s="43">
        <v>9150.7199999999993</v>
      </c>
      <c r="X23" s="49">
        <f t="shared" si="5"/>
        <v>10198.036560595803</v>
      </c>
      <c r="Y23" s="48">
        <v>1.3223</v>
      </c>
    </row>
    <row r="24" spans="2:25">
      <c r="B24" s="47">
        <v>43031</v>
      </c>
      <c r="C24" s="46">
        <v>11740</v>
      </c>
      <c r="D24" s="45">
        <v>11745</v>
      </c>
      <c r="E24" s="44">
        <f t="shared" si="0"/>
        <v>11742.5</v>
      </c>
      <c r="F24" s="46">
        <v>11800</v>
      </c>
      <c r="G24" s="45">
        <v>11810</v>
      </c>
      <c r="H24" s="44">
        <f t="shared" si="1"/>
        <v>11805</v>
      </c>
      <c r="I24" s="46">
        <v>12030</v>
      </c>
      <c r="J24" s="45">
        <v>12080</v>
      </c>
      <c r="K24" s="44">
        <f t="shared" si="2"/>
        <v>12055</v>
      </c>
      <c r="L24" s="46">
        <v>12255</v>
      </c>
      <c r="M24" s="45">
        <v>12305</v>
      </c>
      <c r="N24" s="44">
        <f t="shared" si="3"/>
        <v>12280</v>
      </c>
      <c r="O24" s="46">
        <v>12445</v>
      </c>
      <c r="P24" s="45">
        <v>12495</v>
      </c>
      <c r="Q24" s="44">
        <f t="shared" si="4"/>
        <v>12470</v>
      </c>
      <c r="R24" s="52">
        <v>11745</v>
      </c>
      <c r="S24" s="51">
        <v>1.3165</v>
      </c>
      <c r="T24" s="51">
        <v>1.1738999999999999</v>
      </c>
      <c r="U24" s="50">
        <v>113.83</v>
      </c>
      <c r="V24" s="43">
        <v>8921.3799999999992</v>
      </c>
      <c r="W24" s="43">
        <v>8944.26</v>
      </c>
      <c r="X24" s="49">
        <f t="shared" si="5"/>
        <v>10005.111167901867</v>
      </c>
      <c r="Y24" s="48">
        <v>1.3204</v>
      </c>
    </row>
    <row r="25" spans="2:25">
      <c r="B25" s="47">
        <v>43032</v>
      </c>
      <c r="C25" s="46">
        <v>11945</v>
      </c>
      <c r="D25" s="45">
        <v>11950</v>
      </c>
      <c r="E25" s="44">
        <f t="shared" si="0"/>
        <v>11947.5</v>
      </c>
      <c r="F25" s="46">
        <v>12010</v>
      </c>
      <c r="G25" s="45">
        <v>12020</v>
      </c>
      <c r="H25" s="44">
        <f t="shared" si="1"/>
        <v>12015</v>
      </c>
      <c r="I25" s="46">
        <v>12245</v>
      </c>
      <c r="J25" s="45">
        <v>12295</v>
      </c>
      <c r="K25" s="44">
        <f t="shared" si="2"/>
        <v>12270</v>
      </c>
      <c r="L25" s="46">
        <v>12470</v>
      </c>
      <c r="M25" s="45">
        <v>12520</v>
      </c>
      <c r="N25" s="44">
        <f t="shared" si="3"/>
        <v>12495</v>
      </c>
      <c r="O25" s="46">
        <v>12660</v>
      </c>
      <c r="P25" s="45">
        <v>12710</v>
      </c>
      <c r="Q25" s="44">
        <f t="shared" si="4"/>
        <v>12685</v>
      </c>
      <c r="R25" s="52">
        <v>11950</v>
      </c>
      <c r="S25" s="51">
        <v>1.3163</v>
      </c>
      <c r="T25" s="51">
        <v>1.1758</v>
      </c>
      <c r="U25" s="50">
        <v>113.89</v>
      </c>
      <c r="V25" s="43">
        <v>9078.48</v>
      </c>
      <c r="W25" s="43">
        <v>9104.68</v>
      </c>
      <c r="X25" s="49">
        <f t="shared" si="5"/>
        <v>10163.293077053921</v>
      </c>
      <c r="Y25" s="48">
        <v>1.3202</v>
      </c>
    </row>
    <row r="26" spans="2:25">
      <c r="B26" s="47">
        <v>43033</v>
      </c>
      <c r="C26" s="46">
        <v>11835</v>
      </c>
      <c r="D26" s="45">
        <v>11860</v>
      </c>
      <c r="E26" s="44">
        <f t="shared" si="0"/>
        <v>11847.5</v>
      </c>
      <c r="F26" s="46">
        <v>11875</v>
      </c>
      <c r="G26" s="45">
        <v>11890</v>
      </c>
      <c r="H26" s="44">
        <f t="shared" si="1"/>
        <v>11882.5</v>
      </c>
      <c r="I26" s="46">
        <v>12100</v>
      </c>
      <c r="J26" s="45">
        <v>12150</v>
      </c>
      <c r="K26" s="44">
        <f t="shared" si="2"/>
        <v>12125</v>
      </c>
      <c r="L26" s="46">
        <v>12325</v>
      </c>
      <c r="M26" s="45">
        <v>12375</v>
      </c>
      <c r="N26" s="44">
        <f t="shared" si="3"/>
        <v>12350</v>
      </c>
      <c r="O26" s="46">
        <v>12515</v>
      </c>
      <c r="P26" s="45">
        <v>12565</v>
      </c>
      <c r="Q26" s="44">
        <f t="shared" si="4"/>
        <v>12540</v>
      </c>
      <c r="R26" s="52">
        <v>11860</v>
      </c>
      <c r="S26" s="51">
        <v>1.3255999999999999</v>
      </c>
      <c r="T26" s="51">
        <v>1.1779999999999999</v>
      </c>
      <c r="U26" s="50">
        <v>114.05</v>
      </c>
      <c r="V26" s="43">
        <v>8946.89</v>
      </c>
      <c r="W26" s="43">
        <v>8942.5400000000009</v>
      </c>
      <c r="X26" s="49">
        <f t="shared" si="5"/>
        <v>10067.911714770798</v>
      </c>
      <c r="Y26" s="48">
        <v>1.3295999999999999</v>
      </c>
    </row>
    <row r="27" spans="2:25">
      <c r="B27" s="47">
        <v>43034</v>
      </c>
      <c r="C27" s="46">
        <v>11840</v>
      </c>
      <c r="D27" s="45">
        <v>11845</v>
      </c>
      <c r="E27" s="44">
        <f t="shared" si="0"/>
        <v>11842.5</v>
      </c>
      <c r="F27" s="46">
        <v>11880</v>
      </c>
      <c r="G27" s="45">
        <v>11890</v>
      </c>
      <c r="H27" s="44">
        <f t="shared" si="1"/>
        <v>11885</v>
      </c>
      <c r="I27" s="46">
        <v>12090</v>
      </c>
      <c r="J27" s="45">
        <v>12140</v>
      </c>
      <c r="K27" s="44">
        <f t="shared" si="2"/>
        <v>12115</v>
      </c>
      <c r="L27" s="46">
        <v>12310</v>
      </c>
      <c r="M27" s="45">
        <v>12360</v>
      </c>
      <c r="N27" s="44">
        <f t="shared" si="3"/>
        <v>12335</v>
      </c>
      <c r="O27" s="46">
        <v>12500</v>
      </c>
      <c r="P27" s="45">
        <v>12550</v>
      </c>
      <c r="Q27" s="44">
        <f t="shared" si="4"/>
        <v>12525</v>
      </c>
      <c r="R27" s="52">
        <v>11845</v>
      </c>
      <c r="S27" s="51">
        <v>1.3210999999999999</v>
      </c>
      <c r="T27" s="51">
        <v>1.1768000000000001</v>
      </c>
      <c r="U27" s="50">
        <v>113.75</v>
      </c>
      <c r="V27" s="43">
        <v>8966.01</v>
      </c>
      <c r="W27" s="43">
        <v>8973.58</v>
      </c>
      <c r="X27" s="49">
        <f t="shared" si="5"/>
        <v>10065.431679129842</v>
      </c>
      <c r="Y27" s="48">
        <v>1.325</v>
      </c>
    </row>
    <row r="28" spans="2:25">
      <c r="B28" s="47">
        <v>43035</v>
      </c>
      <c r="C28" s="46">
        <v>11365</v>
      </c>
      <c r="D28" s="45">
        <v>11370</v>
      </c>
      <c r="E28" s="44">
        <f t="shared" si="0"/>
        <v>11367.5</v>
      </c>
      <c r="F28" s="46">
        <v>11370</v>
      </c>
      <c r="G28" s="45">
        <v>11375</v>
      </c>
      <c r="H28" s="44">
        <f t="shared" si="1"/>
        <v>11372.5</v>
      </c>
      <c r="I28" s="46">
        <v>11580</v>
      </c>
      <c r="J28" s="45">
        <v>11630</v>
      </c>
      <c r="K28" s="44">
        <f t="shared" si="2"/>
        <v>11605</v>
      </c>
      <c r="L28" s="46">
        <v>11795</v>
      </c>
      <c r="M28" s="45">
        <v>11845</v>
      </c>
      <c r="N28" s="44">
        <f t="shared" si="3"/>
        <v>11820</v>
      </c>
      <c r="O28" s="46">
        <v>11985</v>
      </c>
      <c r="P28" s="45">
        <v>12035</v>
      </c>
      <c r="Q28" s="44">
        <f t="shared" si="4"/>
        <v>12010</v>
      </c>
      <c r="R28" s="52">
        <v>11370</v>
      </c>
      <c r="S28" s="51">
        <v>1.3097000000000001</v>
      </c>
      <c r="T28" s="51">
        <v>1.1608000000000001</v>
      </c>
      <c r="U28" s="50">
        <v>114.16</v>
      </c>
      <c r="V28" s="43">
        <v>8681.3799999999992</v>
      </c>
      <c r="W28" s="43">
        <v>8659.41</v>
      </c>
      <c r="X28" s="49">
        <f t="shared" si="5"/>
        <v>9794.9689869055819</v>
      </c>
      <c r="Y28" s="48">
        <v>1.3136000000000001</v>
      </c>
    </row>
    <row r="29" spans="2:25">
      <c r="B29" s="47">
        <v>43038</v>
      </c>
      <c r="C29" s="46">
        <v>11480</v>
      </c>
      <c r="D29" s="45">
        <v>11500</v>
      </c>
      <c r="E29" s="44">
        <f t="shared" si="0"/>
        <v>11490</v>
      </c>
      <c r="F29" s="46">
        <v>11525</v>
      </c>
      <c r="G29" s="45">
        <v>11550</v>
      </c>
      <c r="H29" s="44">
        <f t="shared" si="1"/>
        <v>11537.5</v>
      </c>
      <c r="I29" s="46">
        <v>11740</v>
      </c>
      <c r="J29" s="45">
        <v>11790</v>
      </c>
      <c r="K29" s="44">
        <f t="shared" si="2"/>
        <v>11765</v>
      </c>
      <c r="L29" s="46">
        <v>11970</v>
      </c>
      <c r="M29" s="45">
        <v>12020</v>
      </c>
      <c r="N29" s="44">
        <f t="shared" si="3"/>
        <v>11995</v>
      </c>
      <c r="O29" s="46">
        <v>12160</v>
      </c>
      <c r="P29" s="45">
        <v>12210</v>
      </c>
      <c r="Q29" s="44">
        <f t="shared" si="4"/>
        <v>12185</v>
      </c>
      <c r="R29" s="52">
        <v>11500</v>
      </c>
      <c r="S29" s="51">
        <v>1.3197000000000001</v>
      </c>
      <c r="T29" s="51">
        <v>1.1615</v>
      </c>
      <c r="U29" s="50">
        <v>113.63</v>
      </c>
      <c r="V29" s="43">
        <v>8714.1</v>
      </c>
      <c r="W29" s="43">
        <v>8726.2000000000007</v>
      </c>
      <c r="X29" s="49">
        <f t="shared" si="5"/>
        <v>9900.9900990099013</v>
      </c>
      <c r="Y29" s="48">
        <v>1.3236000000000001</v>
      </c>
    </row>
    <row r="30" spans="2:25">
      <c r="B30" s="47">
        <v>43039</v>
      </c>
      <c r="C30" s="46">
        <v>11810</v>
      </c>
      <c r="D30" s="45">
        <v>11850</v>
      </c>
      <c r="E30" s="44">
        <f t="shared" si="0"/>
        <v>11830</v>
      </c>
      <c r="F30" s="46">
        <v>11870</v>
      </c>
      <c r="G30" s="45">
        <v>11875</v>
      </c>
      <c r="H30" s="44">
        <f t="shared" si="1"/>
        <v>11872.5</v>
      </c>
      <c r="I30" s="46">
        <v>12075</v>
      </c>
      <c r="J30" s="45">
        <v>12125</v>
      </c>
      <c r="K30" s="44">
        <f t="shared" si="2"/>
        <v>12100</v>
      </c>
      <c r="L30" s="46">
        <v>12295</v>
      </c>
      <c r="M30" s="45">
        <v>12345</v>
      </c>
      <c r="N30" s="44">
        <f t="shared" si="3"/>
        <v>12320</v>
      </c>
      <c r="O30" s="46">
        <v>12495</v>
      </c>
      <c r="P30" s="45">
        <v>12545</v>
      </c>
      <c r="Q30" s="44">
        <f t="shared" si="4"/>
        <v>12520</v>
      </c>
      <c r="R30" s="52">
        <v>11850</v>
      </c>
      <c r="S30" s="51">
        <v>1.3236000000000001</v>
      </c>
      <c r="T30" s="51">
        <v>1.1636</v>
      </c>
      <c r="U30" s="50">
        <v>113.42</v>
      </c>
      <c r="V30" s="43">
        <v>8952.86</v>
      </c>
      <c r="W30" s="43">
        <v>8945.39</v>
      </c>
      <c r="X30" s="49">
        <f t="shared" si="5"/>
        <v>10183.911997249914</v>
      </c>
      <c r="Y30" s="48">
        <v>1.3274999999999999</v>
      </c>
    </row>
    <row r="31" spans="2:25" s="10" customFormat="1">
      <c r="B31" s="42" t="s">
        <v>11</v>
      </c>
      <c r="C31" s="41">
        <f>ROUND(AVERAGE(C9:C30),2)</f>
        <v>11314.32</v>
      </c>
      <c r="D31" s="40">
        <f>ROUND(AVERAGE(D9:D30),2)</f>
        <v>11325</v>
      </c>
      <c r="E31" s="39">
        <f>ROUND(AVERAGE(C31:D31),2)</f>
        <v>11319.66</v>
      </c>
      <c r="F31" s="41">
        <f>ROUND(AVERAGE(F9:F30),2)</f>
        <v>11372.73</v>
      </c>
      <c r="G31" s="40">
        <f>ROUND(AVERAGE(G9:G30),2)</f>
        <v>11382.27</v>
      </c>
      <c r="H31" s="39">
        <f>ROUND(AVERAGE(F31:G31),2)</f>
        <v>11377.5</v>
      </c>
      <c r="I31" s="41">
        <f>ROUND(AVERAGE(I9:I30),2)</f>
        <v>11608.64</v>
      </c>
      <c r="J31" s="40">
        <f>ROUND(AVERAGE(J9:J30),2)</f>
        <v>11658.64</v>
      </c>
      <c r="K31" s="39">
        <f>ROUND(AVERAGE(I31:J31),2)</f>
        <v>11633.64</v>
      </c>
      <c r="L31" s="41">
        <f>ROUND(AVERAGE(L9:L30),2)</f>
        <v>11832.95</v>
      </c>
      <c r="M31" s="40">
        <f>ROUND(AVERAGE(M9:M30),2)</f>
        <v>11882.95</v>
      </c>
      <c r="N31" s="39">
        <f>ROUND(AVERAGE(L31:M31),2)</f>
        <v>11857.95</v>
      </c>
      <c r="O31" s="41">
        <f>ROUND(AVERAGE(O9:O30),2)</f>
        <v>12023.41</v>
      </c>
      <c r="P31" s="40">
        <f>ROUND(AVERAGE(P9:P30),2)</f>
        <v>12073.41</v>
      </c>
      <c r="Q31" s="39">
        <f>ROUND(AVERAGE(O31:P31),2)</f>
        <v>12048.41</v>
      </c>
      <c r="R31" s="38">
        <f>ROUND(AVERAGE(R9:R30),2)</f>
        <v>11325</v>
      </c>
      <c r="S31" s="37">
        <f>ROUND(AVERAGE(S9:S30),4)</f>
        <v>1.3199000000000001</v>
      </c>
      <c r="T31" s="36">
        <f>ROUND(AVERAGE(T9:T30),4)</f>
        <v>1.1755</v>
      </c>
      <c r="U31" s="175">
        <f>ROUND(AVERAGE(U9:U30),2)</f>
        <v>112.94</v>
      </c>
      <c r="V31" s="35">
        <f>AVERAGE(V9:V30)</f>
        <v>8580.4936363636389</v>
      </c>
      <c r="W31" s="35">
        <f>AVERAGE(W9:W30)</f>
        <v>8598.2877272727274</v>
      </c>
      <c r="X31" s="35">
        <f>AVERAGE(X9:X30)</f>
        <v>9634.1193238226806</v>
      </c>
      <c r="Y31" s="34">
        <f>AVERAGE(Y9:Y30)</f>
        <v>1.3237954545454544</v>
      </c>
    </row>
    <row r="32" spans="2:25" s="5" customFormat="1">
      <c r="B32" s="33" t="s">
        <v>12</v>
      </c>
      <c r="C32" s="32">
        <f t="shared" ref="C32:Y32" si="6">MAX(C9:C30)</f>
        <v>12045</v>
      </c>
      <c r="D32" s="31">
        <f t="shared" si="6"/>
        <v>12050</v>
      </c>
      <c r="E32" s="30">
        <f t="shared" si="6"/>
        <v>12047.5</v>
      </c>
      <c r="F32" s="32">
        <f t="shared" si="6"/>
        <v>12090</v>
      </c>
      <c r="G32" s="31">
        <f t="shared" si="6"/>
        <v>12100</v>
      </c>
      <c r="H32" s="30">
        <f t="shared" si="6"/>
        <v>12095</v>
      </c>
      <c r="I32" s="32">
        <f t="shared" si="6"/>
        <v>12320</v>
      </c>
      <c r="J32" s="31">
        <f t="shared" si="6"/>
        <v>12370</v>
      </c>
      <c r="K32" s="30">
        <f t="shared" si="6"/>
        <v>12345</v>
      </c>
      <c r="L32" s="32">
        <f t="shared" si="6"/>
        <v>12545</v>
      </c>
      <c r="M32" s="31">
        <f t="shared" si="6"/>
        <v>12595</v>
      </c>
      <c r="N32" s="30">
        <f t="shared" si="6"/>
        <v>12570</v>
      </c>
      <c r="O32" s="32">
        <f t="shared" si="6"/>
        <v>12735</v>
      </c>
      <c r="P32" s="31">
        <f t="shared" si="6"/>
        <v>12785</v>
      </c>
      <c r="Q32" s="30">
        <f t="shared" si="6"/>
        <v>12760</v>
      </c>
      <c r="R32" s="29">
        <f t="shared" si="6"/>
        <v>12050</v>
      </c>
      <c r="S32" s="28">
        <f t="shared" si="6"/>
        <v>1.3297000000000001</v>
      </c>
      <c r="T32" s="27">
        <f t="shared" si="6"/>
        <v>1.1854</v>
      </c>
      <c r="U32" s="26">
        <f t="shared" si="6"/>
        <v>114.16</v>
      </c>
      <c r="V32" s="25">
        <f t="shared" si="6"/>
        <v>9139.8700000000008</v>
      </c>
      <c r="W32" s="25">
        <f t="shared" si="6"/>
        <v>9150.7199999999993</v>
      </c>
      <c r="X32" s="25">
        <f t="shared" si="6"/>
        <v>10198.036560595803</v>
      </c>
      <c r="Y32" s="24">
        <f t="shared" si="6"/>
        <v>1.3337000000000001</v>
      </c>
    </row>
    <row r="33" spans="2:25" s="5" customFormat="1" ht="13.5" thickBot="1">
      <c r="B33" s="23" t="s">
        <v>13</v>
      </c>
      <c r="C33" s="22">
        <f t="shared" ref="C33:Y33" si="7">MIN(C9:C30)</f>
        <v>10365</v>
      </c>
      <c r="D33" s="21">
        <f t="shared" si="7"/>
        <v>10375</v>
      </c>
      <c r="E33" s="20">
        <f t="shared" si="7"/>
        <v>10370</v>
      </c>
      <c r="F33" s="22">
        <f t="shared" si="7"/>
        <v>10420</v>
      </c>
      <c r="G33" s="21">
        <f t="shared" si="7"/>
        <v>10425</v>
      </c>
      <c r="H33" s="20">
        <f t="shared" si="7"/>
        <v>10422.5</v>
      </c>
      <c r="I33" s="22">
        <f t="shared" si="7"/>
        <v>10655</v>
      </c>
      <c r="J33" s="21">
        <f t="shared" si="7"/>
        <v>10705</v>
      </c>
      <c r="K33" s="20">
        <f t="shared" si="7"/>
        <v>10680</v>
      </c>
      <c r="L33" s="22">
        <f t="shared" si="7"/>
        <v>10880</v>
      </c>
      <c r="M33" s="21">
        <f t="shared" si="7"/>
        <v>10930</v>
      </c>
      <c r="N33" s="20">
        <f t="shared" si="7"/>
        <v>10905</v>
      </c>
      <c r="O33" s="22">
        <f t="shared" si="7"/>
        <v>11070</v>
      </c>
      <c r="P33" s="21">
        <f t="shared" si="7"/>
        <v>11120</v>
      </c>
      <c r="Q33" s="20">
        <f t="shared" si="7"/>
        <v>11095</v>
      </c>
      <c r="R33" s="19">
        <f t="shared" si="7"/>
        <v>10375</v>
      </c>
      <c r="S33" s="18">
        <f t="shared" si="7"/>
        <v>1.3078000000000001</v>
      </c>
      <c r="T33" s="17">
        <f t="shared" si="7"/>
        <v>1.1608000000000001</v>
      </c>
      <c r="U33" s="16">
        <f t="shared" si="7"/>
        <v>111.74</v>
      </c>
      <c r="V33" s="15">
        <f t="shared" si="7"/>
        <v>7808.38</v>
      </c>
      <c r="W33" s="15">
        <f t="shared" si="7"/>
        <v>7823.05</v>
      </c>
      <c r="X33" s="15">
        <f t="shared" si="7"/>
        <v>8838.0611636425601</v>
      </c>
      <c r="Y33" s="14">
        <f t="shared" si="7"/>
        <v>1.3117000000000001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34</v>
      </c>
    </row>
    <row r="6" spans="1:19" ht="13.5" thickBot="1">
      <c r="B6" s="1">
        <v>43010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43010</v>
      </c>
      <c r="C9" s="46">
        <v>59000</v>
      </c>
      <c r="D9" s="45">
        <v>59500</v>
      </c>
      <c r="E9" s="44">
        <f t="shared" ref="E9:E30" si="0">AVERAGE(C9:D9)</f>
        <v>59250</v>
      </c>
      <c r="F9" s="46">
        <v>59000</v>
      </c>
      <c r="G9" s="45">
        <v>59500</v>
      </c>
      <c r="H9" s="44">
        <f t="shared" ref="H9:H30" si="1">AVERAGE(F9:G9)</f>
        <v>59250</v>
      </c>
      <c r="I9" s="46">
        <v>58685</v>
      </c>
      <c r="J9" s="45">
        <v>59685</v>
      </c>
      <c r="K9" s="44">
        <f t="shared" ref="K9:K30" si="2">AVERAGE(I9:J9)</f>
        <v>59185</v>
      </c>
      <c r="L9" s="52">
        <v>59500</v>
      </c>
      <c r="M9" s="51">
        <v>1.3287</v>
      </c>
      <c r="N9" s="53">
        <v>1.1738999999999999</v>
      </c>
      <c r="O9" s="50">
        <v>112.85</v>
      </c>
      <c r="P9" s="43">
        <v>44780.61</v>
      </c>
      <c r="Q9" s="43">
        <v>44649.56</v>
      </c>
      <c r="R9" s="49">
        <f t="shared" ref="R9:R30" si="3">L9/N9</f>
        <v>50685.748360166966</v>
      </c>
      <c r="S9" s="48">
        <v>1.3326</v>
      </c>
    </row>
    <row r="10" spans="1:19">
      <c r="B10" s="47">
        <v>43011</v>
      </c>
      <c r="C10" s="46">
        <v>59000</v>
      </c>
      <c r="D10" s="45">
        <v>59500</v>
      </c>
      <c r="E10" s="44">
        <f t="shared" si="0"/>
        <v>59250</v>
      </c>
      <c r="F10" s="46">
        <v>59000</v>
      </c>
      <c r="G10" s="45">
        <v>59500</v>
      </c>
      <c r="H10" s="44">
        <f t="shared" si="1"/>
        <v>59250</v>
      </c>
      <c r="I10" s="46">
        <v>58695</v>
      </c>
      <c r="J10" s="45">
        <v>59695</v>
      </c>
      <c r="K10" s="44">
        <f t="shared" si="2"/>
        <v>59195</v>
      </c>
      <c r="L10" s="52">
        <v>59500</v>
      </c>
      <c r="M10" s="51">
        <v>1.325</v>
      </c>
      <c r="N10" s="51">
        <v>1.175</v>
      </c>
      <c r="O10" s="50">
        <v>113.04</v>
      </c>
      <c r="P10" s="43">
        <v>44905.66</v>
      </c>
      <c r="Q10" s="43">
        <v>44773.87</v>
      </c>
      <c r="R10" s="49">
        <f t="shared" si="3"/>
        <v>50638.297872340423</v>
      </c>
      <c r="S10" s="48">
        <v>1.3289</v>
      </c>
    </row>
    <row r="11" spans="1:19">
      <c r="B11" s="47">
        <v>43012</v>
      </c>
      <c r="C11" s="46">
        <v>58500</v>
      </c>
      <c r="D11" s="45">
        <v>58750</v>
      </c>
      <c r="E11" s="44">
        <f t="shared" si="0"/>
        <v>58625</v>
      </c>
      <c r="F11" s="46">
        <v>58250</v>
      </c>
      <c r="G11" s="45">
        <v>58750</v>
      </c>
      <c r="H11" s="44">
        <f t="shared" si="1"/>
        <v>58500</v>
      </c>
      <c r="I11" s="46">
        <v>57950</v>
      </c>
      <c r="J11" s="45">
        <v>58950</v>
      </c>
      <c r="K11" s="44">
        <f t="shared" si="2"/>
        <v>58450</v>
      </c>
      <c r="L11" s="52">
        <v>58750</v>
      </c>
      <c r="M11" s="51">
        <v>1.3270999999999999</v>
      </c>
      <c r="N11" s="51">
        <v>1.1780999999999999</v>
      </c>
      <c r="O11" s="50">
        <v>112.37</v>
      </c>
      <c r="P11" s="43">
        <v>44269.46</v>
      </c>
      <c r="Q11" s="43">
        <v>44139.74</v>
      </c>
      <c r="R11" s="49">
        <f t="shared" si="3"/>
        <v>49868.432221373398</v>
      </c>
      <c r="S11" s="48">
        <v>1.331</v>
      </c>
    </row>
    <row r="12" spans="1:19">
      <c r="B12" s="47">
        <v>43013</v>
      </c>
      <c r="C12" s="46">
        <v>58500</v>
      </c>
      <c r="D12" s="45">
        <v>59000</v>
      </c>
      <c r="E12" s="44">
        <f t="shared" si="0"/>
        <v>58750</v>
      </c>
      <c r="F12" s="46">
        <v>58250</v>
      </c>
      <c r="G12" s="45">
        <v>58750</v>
      </c>
      <c r="H12" s="44">
        <f t="shared" si="1"/>
        <v>58500</v>
      </c>
      <c r="I12" s="46">
        <v>57955</v>
      </c>
      <c r="J12" s="45">
        <v>58955</v>
      </c>
      <c r="K12" s="44">
        <f t="shared" si="2"/>
        <v>58455</v>
      </c>
      <c r="L12" s="52">
        <v>59000</v>
      </c>
      <c r="M12" s="51">
        <v>1.3167</v>
      </c>
      <c r="N12" s="51">
        <v>1.1736</v>
      </c>
      <c r="O12" s="50">
        <v>112.5</v>
      </c>
      <c r="P12" s="43">
        <v>44808.99</v>
      </c>
      <c r="Q12" s="43">
        <v>44487.35</v>
      </c>
      <c r="R12" s="49">
        <f t="shared" si="3"/>
        <v>50272.665303340153</v>
      </c>
      <c r="S12" s="48">
        <v>1.3206</v>
      </c>
    </row>
    <row r="13" spans="1:19">
      <c r="B13" s="47">
        <v>43014</v>
      </c>
      <c r="C13" s="46">
        <v>59000</v>
      </c>
      <c r="D13" s="45">
        <v>59500</v>
      </c>
      <c r="E13" s="44">
        <f t="shared" si="0"/>
        <v>59250</v>
      </c>
      <c r="F13" s="46">
        <v>58500</v>
      </c>
      <c r="G13" s="45">
        <v>59000</v>
      </c>
      <c r="H13" s="44">
        <f t="shared" si="1"/>
        <v>58750</v>
      </c>
      <c r="I13" s="46">
        <v>58205</v>
      </c>
      <c r="J13" s="45">
        <v>59205</v>
      </c>
      <c r="K13" s="44">
        <f t="shared" si="2"/>
        <v>58705</v>
      </c>
      <c r="L13" s="52">
        <v>59500</v>
      </c>
      <c r="M13" s="51">
        <v>1.3078000000000001</v>
      </c>
      <c r="N13" s="51">
        <v>1.1707000000000001</v>
      </c>
      <c r="O13" s="50">
        <v>112.94</v>
      </c>
      <c r="P13" s="43">
        <v>45496.25</v>
      </c>
      <c r="Q13" s="43">
        <v>44979.8</v>
      </c>
      <c r="R13" s="49">
        <f t="shared" si="3"/>
        <v>50824.29315793969</v>
      </c>
      <c r="S13" s="48">
        <v>1.3117000000000001</v>
      </c>
    </row>
    <row r="14" spans="1:19">
      <c r="B14" s="47">
        <v>43017</v>
      </c>
      <c r="C14" s="46">
        <v>59000</v>
      </c>
      <c r="D14" s="45">
        <v>59500</v>
      </c>
      <c r="E14" s="44">
        <f t="shared" si="0"/>
        <v>59250</v>
      </c>
      <c r="F14" s="46">
        <v>58750</v>
      </c>
      <c r="G14" s="45">
        <v>59250</v>
      </c>
      <c r="H14" s="44">
        <f t="shared" si="1"/>
        <v>59000</v>
      </c>
      <c r="I14" s="46">
        <v>58470</v>
      </c>
      <c r="J14" s="45">
        <v>59470</v>
      </c>
      <c r="K14" s="44">
        <f t="shared" si="2"/>
        <v>58970</v>
      </c>
      <c r="L14" s="52">
        <v>59500</v>
      </c>
      <c r="M14" s="51">
        <v>1.3173999999999999</v>
      </c>
      <c r="N14" s="51">
        <v>1.1748000000000001</v>
      </c>
      <c r="O14" s="50">
        <v>112.67</v>
      </c>
      <c r="P14" s="43">
        <v>45164.72</v>
      </c>
      <c r="Q14" s="43">
        <v>44842.2</v>
      </c>
      <c r="R14" s="49">
        <f t="shared" si="3"/>
        <v>50646.918624446713</v>
      </c>
      <c r="S14" s="48">
        <v>1.3212999999999999</v>
      </c>
    </row>
    <row r="15" spans="1:19">
      <c r="B15" s="47">
        <v>43018</v>
      </c>
      <c r="C15" s="46">
        <v>59000</v>
      </c>
      <c r="D15" s="45">
        <v>59500</v>
      </c>
      <c r="E15" s="44">
        <f t="shared" si="0"/>
        <v>59250</v>
      </c>
      <c r="F15" s="46">
        <v>58750</v>
      </c>
      <c r="G15" s="45">
        <v>59250</v>
      </c>
      <c r="H15" s="44">
        <f t="shared" si="1"/>
        <v>59000</v>
      </c>
      <c r="I15" s="46">
        <v>58475</v>
      </c>
      <c r="J15" s="45">
        <v>59475</v>
      </c>
      <c r="K15" s="44">
        <f t="shared" si="2"/>
        <v>58975</v>
      </c>
      <c r="L15" s="52">
        <v>59500</v>
      </c>
      <c r="M15" s="51">
        <v>1.3198000000000001</v>
      </c>
      <c r="N15" s="51">
        <v>1.1796</v>
      </c>
      <c r="O15" s="50">
        <v>112.34</v>
      </c>
      <c r="P15" s="43">
        <v>45082.59</v>
      </c>
      <c r="Q15" s="43">
        <v>44757.52</v>
      </c>
      <c r="R15" s="49">
        <f t="shared" si="3"/>
        <v>50440.827399118345</v>
      </c>
      <c r="S15" s="48">
        <v>1.3238000000000001</v>
      </c>
    </row>
    <row r="16" spans="1:19">
      <c r="B16" s="47">
        <v>43019</v>
      </c>
      <c r="C16" s="46">
        <v>58000</v>
      </c>
      <c r="D16" s="45">
        <v>58250</v>
      </c>
      <c r="E16" s="44">
        <f t="shared" si="0"/>
        <v>58125</v>
      </c>
      <c r="F16" s="46">
        <v>57750</v>
      </c>
      <c r="G16" s="45">
        <v>58250</v>
      </c>
      <c r="H16" s="44">
        <f t="shared" si="1"/>
        <v>58000</v>
      </c>
      <c r="I16" s="46">
        <v>57480</v>
      </c>
      <c r="J16" s="45">
        <v>58480</v>
      </c>
      <c r="K16" s="44">
        <f t="shared" si="2"/>
        <v>57980</v>
      </c>
      <c r="L16" s="52">
        <v>58250</v>
      </c>
      <c r="M16" s="51">
        <v>1.319</v>
      </c>
      <c r="N16" s="51">
        <v>1.1829000000000001</v>
      </c>
      <c r="O16" s="50">
        <v>112.23</v>
      </c>
      <c r="P16" s="43">
        <v>44162.239999999998</v>
      </c>
      <c r="Q16" s="43">
        <v>44025.39</v>
      </c>
      <c r="R16" s="49">
        <f t="shared" si="3"/>
        <v>49243.384901513229</v>
      </c>
      <c r="S16" s="48">
        <v>1.3230999999999999</v>
      </c>
    </row>
    <row r="17" spans="2:19">
      <c r="B17" s="47">
        <v>43020</v>
      </c>
      <c r="C17" s="46">
        <v>59250</v>
      </c>
      <c r="D17" s="45">
        <v>59750</v>
      </c>
      <c r="E17" s="44">
        <f t="shared" si="0"/>
        <v>59500</v>
      </c>
      <c r="F17" s="46">
        <v>59000</v>
      </c>
      <c r="G17" s="45">
        <v>59500</v>
      </c>
      <c r="H17" s="44">
        <f t="shared" si="1"/>
        <v>59250</v>
      </c>
      <c r="I17" s="46">
        <v>58740</v>
      </c>
      <c r="J17" s="45">
        <v>59740</v>
      </c>
      <c r="K17" s="44">
        <f t="shared" si="2"/>
        <v>59240</v>
      </c>
      <c r="L17" s="52">
        <v>59750</v>
      </c>
      <c r="M17" s="51">
        <v>1.3139000000000001</v>
      </c>
      <c r="N17" s="51">
        <v>1.1854</v>
      </c>
      <c r="O17" s="50">
        <v>112.31</v>
      </c>
      <c r="P17" s="43">
        <v>45475.3</v>
      </c>
      <c r="Q17" s="43">
        <v>45151.01</v>
      </c>
      <c r="R17" s="49">
        <f t="shared" si="3"/>
        <v>50404.926607052468</v>
      </c>
      <c r="S17" s="48">
        <v>1.3178000000000001</v>
      </c>
    </row>
    <row r="18" spans="2:19">
      <c r="B18" s="47">
        <v>43021</v>
      </c>
      <c r="C18" s="46">
        <v>59250</v>
      </c>
      <c r="D18" s="45">
        <v>59750</v>
      </c>
      <c r="E18" s="44">
        <f t="shared" si="0"/>
        <v>59500</v>
      </c>
      <c r="F18" s="46">
        <v>59000</v>
      </c>
      <c r="G18" s="45">
        <v>59500</v>
      </c>
      <c r="H18" s="44">
        <f t="shared" si="1"/>
        <v>59250</v>
      </c>
      <c r="I18" s="46">
        <v>58740</v>
      </c>
      <c r="J18" s="45">
        <v>59740</v>
      </c>
      <c r="K18" s="44">
        <f t="shared" si="2"/>
        <v>59240</v>
      </c>
      <c r="L18" s="52">
        <v>59750</v>
      </c>
      <c r="M18" s="51">
        <v>1.3275999999999999</v>
      </c>
      <c r="N18" s="51">
        <v>1.1807000000000001</v>
      </c>
      <c r="O18" s="50">
        <v>112.22</v>
      </c>
      <c r="P18" s="43">
        <v>45006.03</v>
      </c>
      <c r="Q18" s="43">
        <v>44686.44</v>
      </c>
      <c r="R18" s="49">
        <f t="shared" si="3"/>
        <v>50605.572965190135</v>
      </c>
      <c r="S18" s="48">
        <v>1.3314999999999999</v>
      </c>
    </row>
    <row r="19" spans="2:19">
      <c r="B19" s="47">
        <v>43024</v>
      </c>
      <c r="C19" s="46">
        <v>59250</v>
      </c>
      <c r="D19" s="45">
        <v>59750</v>
      </c>
      <c r="E19" s="44">
        <f t="shared" si="0"/>
        <v>59500</v>
      </c>
      <c r="F19" s="46">
        <v>59000</v>
      </c>
      <c r="G19" s="45">
        <v>59500</v>
      </c>
      <c r="H19" s="44">
        <f t="shared" si="1"/>
        <v>59250</v>
      </c>
      <c r="I19" s="46">
        <v>58995</v>
      </c>
      <c r="J19" s="45">
        <v>59995</v>
      </c>
      <c r="K19" s="44">
        <f t="shared" si="2"/>
        <v>59495</v>
      </c>
      <c r="L19" s="52">
        <v>59750</v>
      </c>
      <c r="M19" s="51">
        <v>1.3297000000000001</v>
      </c>
      <c r="N19" s="51">
        <v>1.1806000000000001</v>
      </c>
      <c r="O19" s="50">
        <v>111.74</v>
      </c>
      <c r="P19" s="43">
        <v>44934.95</v>
      </c>
      <c r="Q19" s="43">
        <v>44612.73</v>
      </c>
      <c r="R19" s="49">
        <f t="shared" si="3"/>
        <v>50609.859393528714</v>
      </c>
      <c r="S19" s="48">
        <v>1.3337000000000001</v>
      </c>
    </row>
    <row r="20" spans="2:19">
      <c r="B20" s="47">
        <v>43025</v>
      </c>
      <c r="C20" s="46">
        <v>59750</v>
      </c>
      <c r="D20" s="45">
        <v>60250</v>
      </c>
      <c r="E20" s="44">
        <f t="shared" si="0"/>
        <v>60000</v>
      </c>
      <c r="F20" s="46">
        <v>59500</v>
      </c>
      <c r="G20" s="45">
        <v>60000</v>
      </c>
      <c r="H20" s="44">
        <f t="shared" si="1"/>
        <v>59750</v>
      </c>
      <c r="I20" s="46">
        <v>59250</v>
      </c>
      <c r="J20" s="45">
        <v>60250</v>
      </c>
      <c r="K20" s="44">
        <f t="shared" si="2"/>
        <v>59750</v>
      </c>
      <c r="L20" s="52">
        <v>60250</v>
      </c>
      <c r="M20" s="51">
        <v>1.3187</v>
      </c>
      <c r="N20" s="51">
        <v>1.1762999999999999</v>
      </c>
      <c r="O20" s="50">
        <v>112.18</v>
      </c>
      <c r="P20" s="43">
        <v>45688.94</v>
      </c>
      <c r="Q20" s="43">
        <v>45365.19</v>
      </c>
      <c r="R20" s="49">
        <f t="shared" si="3"/>
        <v>51219.926889398965</v>
      </c>
      <c r="S20" s="48">
        <v>1.3226</v>
      </c>
    </row>
    <row r="21" spans="2:19">
      <c r="B21" s="47">
        <v>43026</v>
      </c>
      <c r="C21" s="46">
        <v>62000</v>
      </c>
      <c r="D21" s="45">
        <v>62500</v>
      </c>
      <c r="E21" s="44">
        <f t="shared" si="0"/>
        <v>62250</v>
      </c>
      <c r="F21" s="46">
        <v>61500</v>
      </c>
      <c r="G21" s="45">
        <v>62000</v>
      </c>
      <c r="H21" s="44">
        <f t="shared" si="1"/>
        <v>61750</v>
      </c>
      <c r="I21" s="46">
        <v>61250</v>
      </c>
      <c r="J21" s="45">
        <v>62250</v>
      </c>
      <c r="K21" s="44">
        <f t="shared" si="2"/>
        <v>61750</v>
      </c>
      <c r="L21" s="52">
        <v>62500</v>
      </c>
      <c r="M21" s="51">
        <v>1.3169</v>
      </c>
      <c r="N21" s="51">
        <v>1.1746000000000001</v>
      </c>
      <c r="O21" s="50">
        <v>112.83</v>
      </c>
      <c r="P21" s="43">
        <v>47459.94</v>
      </c>
      <c r="Q21" s="43">
        <v>46937.69</v>
      </c>
      <c r="R21" s="49">
        <f t="shared" si="3"/>
        <v>53209.603269198022</v>
      </c>
      <c r="S21" s="48">
        <v>1.3209</v>
      </c>
    </row>
    <row r="22" spans="2:19">
      <c r="B22" s="47">
        <v>43027</v>
      </c>
      <c r="C22" s="46">
        <v>60000</v>
      </c>
      <c r="D22" s="45">
        <v>60500</v>
      </c>
      <c r="E22" s="44">
        <f t="shared" si="0"/>
        <v>60250</v>
      </c>
      <c r="F22" s="46">
        <v>59750</v>
      </c>
      <c r="G22" s="45">
        <v>60250</v>
      </c>
      <c r="H22" s="44">
        <f t="shared" si="1"/>
        <v>60000</v>
      </c>
      <c r="I22" s="46">
        <v>59500</v>
      </c>
      <c r="J22" s="45">
        <v>60500</v>
      </c>
      <c r="K22" s="44">
        <f t="shared" si="2"/>
        <v>60000</v>
      </c>
      <c r="L22" s="52">
        <v>60500</v>
      </c>
      <c r="M22" s="51">
        <v>1.3179000000000001</v>
      </c>
      <c r="N22" s="51">
        <v>1.1835</v>
      </c>
      <c r="O22" s="50">
        <v>112.5</v>
      </c>
      <c r="P22" s="43">
        <v>45906.37</v>
      </c>
      <c r="Q22" s="43">
        <v>45581.78</v>
      </c>
      <c r="R22" s="49">
        <f t="shared" si="3"/>
        <v>51119.56062526405</v>
      </c>
      <c r="S22" s="48">
        <v>1.3218000000000001</v>
      </c>
    </row>
    <row r="23" spans="2:19">
      <c r="B23" s="47">
        <v>43028</v>
      </c>
      <c r="C23" s="46">
        <v>60750</v>
      </c>
      <c r="D23" s="45">
        <v>61250</v>
      </c>
      <c r="E23" s="44">
        <f t="shared" si="0"/>
        <v>61000</v>
      </c>
      <c r="F23" s="46">
        <v>60500</v>
      </c>
      <c r="G23" s="45">
        <v>61000</v>
      </c>
      <c r="H23" s="44">
        <f t="shared" si="1"/>
        <v>60750</v>
      </c>
      <c r="I23" s="46">
        <v>60250</v>
      </c>
      <c r="J23" s="45">
        <v>61250</v>
      </c>
      <c r="K23" s="44">
        <f t="shared" si="2"/>
        <v>60750</v>
      </c>
      <c r="L23" s="52">
        <v>61250</v>
      </c>
      <c r="M23" s="51">
        <v>1.3184</v>
      </c>
      <c r="N23" s="51">
        <v>1.1816</v>
      </c>
      <c r="O23" s="50">
        <v>113.18</v>
      </c>
      <c r="P23" s="43">
        <v>46457.83</v>
      </c>
      <c r="Q23" s="43">
        <v>46131.74</v>
      </c>
      <c r="R23" s="49">
        <f t="shared" si="3"/>
        <v>51836.492890995258</v>
      </c>
      <c r="S23" s="48">
        <v>1.3223</v>
      </c>
    </row>
    <row r="24" spans="2:19">
      <c r="B24" s="47">
        <v>43031</v>
      </c>
      <c r="C24" s="46">
        <v>59000</v>
      </c>
      <c r="D24" s="45">
        <v>59500</v>
      </c>
      <c r="E24" s="44">
        <f t="shared" si="0"/>
        <v>59250</v>
      </c>
      <c r="F24" s="46">
        <v>59000</v>
      </c>
      <c r="G24" s="45">
        <v>59500</v>
      </c>
      <c r="H24" s="44">
        <f t="shared" si="1"/>
        <v>59250</v>
      </c>
      <c r="I24" s="46">
        <v>58750</v>
      </c>
      <c r="J24" s="45">
        <v>59750</v>
      </c>
      <c r="K24" s="44">
        <f t="shared" si="2"/>
        <v>59250</v>
      </c>
      <c r="L24" s="52">
        <v>59500</v>
      </c>
      <c r="M24" s="51">
        <v>1.3165</v>
      </c>
      <c r="N24" s="51">
        <v>1.1738999999999999</v>
      </c>
      <c r="O24" s="50">
        <v>113.83</v>
      </c>
      <c r="P24" s="43">
        <v>45195.59</v>
      </c>
      <c r="Q24" s="43">
        <v>45062.1</v>
      </c>
      <c r="R24" s="49">
        <f t="shared" si="3"/>
        <v>50685.748360166966</v>
      </c>
      <c r="S24" s="48">
        <v>1.3204</v>
      </c>
    </row>
    <row r="25" spans="2:19">
      <c r="B25" s="47">
        <v>43032</v>
      </c>
      <c r="C25" s="46">
        <v>59500</v>
      </c>
      <c r="D25" s="45">
        <v>60000</v>
      </c>
      <c r="E25" s="44">
        <f t="shared" si="0"/>
        <v>59750</v>
      </c>
      <c r="F25" s="46">
        <v>59500</v>
      </c>
      <c r="G25" s="45">
        <v>60000</v>
      </c>
      <c r="H25" s="44">
        <f t="shared" si="1"/>
        <v>59750</v>
      </c>
      <c r="I25" s="46">
        <v>59250</v>
      </c>
      <c r="J25" s="45">
        <v>60250</v>
      </c>
      <c r="K25" s="44">
        <f t="shared" si="2"/>
        <v>59750</v>
      </c>
      <c r="L25" s="52">
        <v>60000</v>
      </c>
      <c r="M25" s="51">
        <v>1.3163</v>
      </c>
      <c r="N25" s="51">
        <v>1.1758</v>
      </c>
      <c r="O25" s="50">
        <v>113.89</v>
      </c>
      <c r="P25" s="43">
        <v>45582.31</v>
      </c>
      <c r="Q25" s="43">
        <v>45447.66</v>
      </c>
      <c r="R25" s="49">
        <f t="shared" si="3"/>
        <v>51029.086579350231</v>
      </c>
      <c r="S25" s="48">
        <v>1.3202</v>
      </c>
    </row>
    <row r="26" spans="2:19">
      <c r="B26" s="47">
        <v>43033</v>
      </c>
      <c r="C26" s="46">
        <v>60000</v>
      </c>
      <c r="D26" s="45">
        <v>60500</v>
      </c>
      <c r="E26" s="44">
        <f t="shared" si="0"/>
        <v>60250</v>
      </c>
      <c r="F26" s="46">
        <v>60000</v>
      </c>
      <c r="G26" s="45">
        <v>60500</v>
      </c>
      <c r="H26" s="44">
        <f t="shared" si="1"/>
        <v>60250</v>
      </c>
      <c r="I26" s="46">
        <v>59750</v>
      </c>
      <c r="J26" s="45">
        <v>60750</v>
      </c>
      <c r="K26" s="44">
        <f t="shared" si="2"/>
        <v>60250</v>
      </c>
      <c r="L26" s="52">
        <v>60500</v>
      </c>
      <c r="M26" s="51">
        <v>1.3255999999999999</v>
      </c>
      <c r="N26" s="51">
        <v>1.1779999999999999</v>
      </c>
      <c r="O26" s="50">
        <v>114.05</v>
      </c>
      <c r="P26" s="43">
        <v>45639.71</v>
      </c>
      <c r="Q26" s="43">
        <v>45502.41</v>
      </c>
      <c r="R26" s="49">
        <f t="shared" si="3"/>
        <v>51358.234295415961</v>
      </c>
      <c r="S26" s="48">
        <v>1.3295999999999999</v>
      </c>
    </row>
    <row r="27" spans="2:19">
      <c r="B27" s="47">
        <v>43034</v>
      </c>
      <c r="C27" s="46">
        <v>58750</v>
      </c>
      <c r="D27" s="45">
        <v>59250</v>
      </c>
      <c r="E27" s="44">
        <f t="shared" si="0"/>
        <v>59000</v>
      </c>
      <c r="F27" s="46">
        <v>59000</v>
      </c>
      <c r="G27" s="45">
        <v>59500</v>
      </c>
      <c r="H27" s="44">
        <f t="shared" si="1"/>
        <v>59250</v>
      </c>
      <c r="I27" s="46">
        <v>58750</v>
      </c>
      <c r="J27" s="45">
        <v>59750</v>
      </c>
      <c r="K27" s="44">
        <f t="shared" si="2"/>
        <v>59250</v>
      </c>
      <c r="L27" s="52">
        <v>59250</v>
      </c>
      <c r="M27" s="51">
        <v>1.3210999999999999</v>
      </c>
      <c r="N27" s="51">
        <v>1.1768000000000001</v>
      </c>
      <c r="O27" s="50">
        <v>113.75</v>
      </c>
      <c r="P27" s="43">
        <v>44848.99</v>
      </c>
      <c r="Q27" s="43">
        <v>44905.66</v>
      </c>
      <c r="R27" s="49">
        <f t="shared" si="3"/>
        <v>50348.402447314751</v>
      </c>
      <c r="S27" s="48">
        <v>1.325</v>
      </c>
    </row>
    <row r="28" spans="2:19">
      <c r="B28" s="47">
        <v>43035</v>
      </c>
      <c r="C28" s="46">
        <v>60000</v>
      </c>
      <c r="D28" s="45">
        <v>60500</v>
      </c>
      <c r="E28" s="44">
        <f t="shared" si="0"/>
        <v>60250</v>
      </c>
      <c r="F28" s="46">
        <v>60000</v>
      </c>
      <c r="G28" s="45">
        <v>60500</v>
      </c>
      <c r="H28" s="44">
        <f t="shared" si="1"/>
        <v>60250</v>
      </c>
      <c r="I28" s="46">
        <v>59750</v>
      </c>
      <c r="J28" s="45">
        <v>60750</v>
      </c>
      <c r="K28" s="44">
        <f t="shared" si="2"/>
        <v>60250</v>
      </c>
      <c r="L28" s="52">
        <v>60500</v>
      </c>
      <c r="M28" s="51">
        <v>1.3097000000000001</v>
      </c>
      <c r="N28" s="51">
        <v>1.1608000000000001</v>
      </c>
      <c r="O28" s="50">
        <v>114.16</v>
      </c>
      <c r="P28" s="43">
        <v>46193.78</v>
      </c>
      <c r="Q28" s="43">
        <v>46056.639999999999</v>
      </c>
      <c r="R28" s="49">
        <f t="shared" si="3"/>
        <v>52119.228118538937</v>
      </c>
      <c r="S28" s="48">
        <v>1.3136000000000001</v>
      </c>
    </row>
    <row r="29" spans="2:19">
      <c r="B29" s="47">
        <v>43038</v>
      </c>
      <c r="C29" s="46">
        <v>60000</v>
      </c>
      <c r="D29" s="45">
        <v>60500</v>
      </c>
      <c r="E29" s="44">
        <f t="shared" si="0"/>
        <v>60250</v>
      </c>
      <c r="F29" s="46">
        <v>60000</v>
      </c>
      <c r="G29" s="45">
        <v>60500</v>
      </c>
      <c r="H29" s="44">
        <f t="shared" si="1"/>
        <v>60250</v>
      </c>
      <c r="I29" s="46">
        <v>59750</v>
      </c>
      <c r="J29" s="45">
        <v>60750</v>
      </c>
      <c r="K29" s="44">
        <f t="shared" si="2"/>
        <v>60250</v>
      </c>
      <c r="L29" s="52">
        <v>60500</v>
      </c>
      <c r="M29" s="51">
        <v>1.3197000000000001</v>
      </c>
      <c r="N29" s="51">
        <v>1.1615</v>
      </c>
      <c r="O29" s="50">
        <v>113.63</v>
      </c>
      <c r="P29" s="43">
        <v>45843.75</v>
      </c>
      <c r="Q29" s="43">
        <v>45708.67</v>
      </c>
      <c r="R29" s="49">
        <f t="shared" si="3"/>
        <v>52087.817477399913</v>
      </c>
      <c r="S29" s="48">
        <v>1.3236000000000001</v>
      </c>
    </row>
    <row r="30" spans="2:19">
      <c r="B30" s="47">
        <v>43039</v>
      </c>
      <c r="C30" s="46">
        <v>61000</v>
      </c>
      <c r="D30" s="45">
        <v>61500</v>
      </c>
      <c r="E30" s="44">
        <f t="shared" si="0"/>
        <v>61250</v>
      </c>
      <c r="F30" s="46">
        <v>60500</v>
      </c>
      <c r="G30" s="45">
        <v>61000</v>
      </c>
      <c r="H30" s="44">
        <f t="shared" si="1"/>
        <v>60750</v>
      </c>
      <c r="I30" s="46">
        <v>60170</v>
      </c>
      <c r="J30" s="45">
        <v>61170</v>
      </c>
      <c r="K30" s="44">
        <f t="shared" si="2"/>
        <v>60670</v>
      </c>
      <c r="L30" s="52">
        <v>61500</v>
      </c>
      <c r="M30" s="51">
        <v>1.3236000000000001</v>
      </c>
      <c r="N30" s="51">
        <v>1.1636</v>
      </c>
      <c r="O30" s="50">
        <v>113.42</v>
      </c>
      <c r="P30" s="43">
        <v>46464.19</v>
      </c>
      <c r="Q30" s="43">
        <v>45951.040000000001</v>
      </c>
      <c r="R30" s="49">
        <f t="shared" si="3"/>
        <v>52853.214162942597</v>
      </c>
      <c r="S30" s="48">
        <v>1.3274999999999999</v>
      </c>
    </row>
    <row r="31" spans="2:19" s="10" customFormat="1">
      <c r="B31" s="42" t="s">
        <v>11</v>
      </c>
      <c r="C31" s="41">
        <f>ROUND(AVERAGE(C9:C30),2)</f>
        <v>59477.27</v>
      </c>
      <c r="D31" s="40">
        <f>ROUND(AVERAGE(D9:D30),2)</f>
        <v>59954.55</v>
      </c>
      <c r="E31" s="39">
        <f>ROUND(AVERAGE(C31:D31),2)</f>
        <v>59715.91</v>
      </c>
      <c r="F31" s="41">
        <f>ROUND(AVERAGE(F9:F30),2)</f>
        <v>59295.45</v>
      </c>
      <c r="G31" s="40">
        <f>ROUND(AVERAGE(G9:G30),2)</f>
        <v>59795.45</v>
      </c>
      <c r="H31" s="39">
        <f>ROUND(AVERAGE(F31:G31),2)</f>
        <v>59545.45</v>
      </c>
      <c r="I31" s="41">
        <f>ROUND(AVERAGE(I9:I30),2)</f>
        <v>59036.82</v>
      </c>
      <c r="J31" s="40">
        <f>ROUND(AVERAGE(J9:J30),2)</f>
        <v>60036.82</v>
      </c>
      <c r="K31" s="39">
        <f>ROUND(AVERAGE(I31:J31),2)</f>
        <v>59536.82</v>
      </c>
      <c r="L31" s="38">
        <f>ROUND(AVERAGE(L9:L30),2)</f>
        <v>59954.55</v>
      </c>
      <c r="M31" s="37">
        <f>ROUND(AVERAGE(M9:M30),4)</f>
        <v>1.3199000000000001</v>
      </c>
      <c r="N31" s="36">
        <f>ROUND(AVERAGE(N9:N30),4)</f>
        <v>1.1755</v>
      </c>
      <c r="O31" s="175">
        <f>ROUND(AVERAGE(O9:O30),2)</f>
        <v>112.94</v>
      </c>
      <c r="P31" s="35">
        <f>AVERAGE(P9:P30)</f>
        <v>45425.827272727263</v>
      </c>
      <c r="Q31" s="35">
        <f>AVERAGE(Q9:Q30)</f>
        <v>45170.735909090916</v>
      </c>
      <c r="R31" s="35">
        <f>AVERAGE(R9:R30)</f>
        <v>51004.920087363433</v>
      </c>
      <c r="S31" s="34">
        <f>AVERAGE(S9:S30)</f>
        <v>1.3237954545454544</v>
      </c>
    </row>
    <row r="32" spans="2:19" s="5" customFormat="1">
      <c r="B32" s="33" t="s">
        <v>12</v>
      </c>
      <c r="C32" s="32">
        <f t="shared" ref="C32:S32" si="4">MAX(C9:C30)</f>
        <v>62000</v>
      </c>
      <c r="D32" s="31">
        <f t="shared" si="4"/>
        <v>62500</v>
      </c>
      <c r="E32" s="30">
        <f t="shared" si="4"/>
        <v>62250</v>
      </c>
      <c r="F32" s="32">
        <f t="shared" si="4"/>
        <v>61500</v>
      </c>
      <c r="G32" s="31">
        <f t="shared" si="4"/>
        <v>62000</v>
      </c>
      <c r="H32" s="30">
        <f t="shared" si="4"/>
        <v>61750</v>
      </c>
      <c r="I32" s="32">
        <f t="shared" si="4"/>
        <v>61250</v>
      </c>
      <c r="J32" s="31">
        <f t="shared" si="4"/>
        <v>62250</v>
      </c>
      <c r="K32" s="30">
        <f t="shared" si="4"/>
        <v>61750</v>
      </c>
      <c r="L32" s="29">
        <f t="shared" si="4"/>
        <v>62500</v>
      </c>
      <c r="M32" s="28">
        <f t="shared" si="4"/>
        <v>1.3297000000000001</v>
      </c>
      <c r="N32" s="27">
        <f t="shared" si="4"/>
        <v>1.1854</v>
      </c>
      <c r="O32" s="26">
        <f t="shared" si="4"/>
        <v>114.16</v>
      </c>
      <c r="P32" s="25">
        <f t="shared" si="4"/>
        <v>47459.94</v>
      </c>
      <c r="Q32" s="25">
        <f t="shared" si="4"/>
        <v>46937.69</v>
      </c>
      <c r="R32" s="25">
        <f t="shared" si="4"/>
        <v>53209.603269198022</v>
      </c>
      <c r="S32" s="24">
        <f t="shared" si="4"/>
        <v>1.3337000000000001</v>
      </c>
    </row>
    <row r="33" spans="2:19" s="5" customFormat="1" ht="13.5" thickBot="1">
      <c r="B33" s="23" t="s">
        <v>13</v>
      </c>
      <c r="C33" s="22">
        <f t="shared" ref="C33:S33" si="5">MIN(C9:C30)</f>
        <v>58000</v>
      </c>
      <c r="D33" s="21">
        <f t="shared" si="5"/>
        <v>58250</v>
      </c>
      <c r="E33" s="20">
        <f t="shared" si="5"/>
        <v>58125</v>
      </c>
      <c r="F33" s="22">
        <f t="shared" si="5"/>
        <v>57750</v>
      </c>
      <c r="G33" s="21">
        <f t="shared" si="5"/>
        <v>58250</v>
      </c>
      <c r="H33" s="20">
        <f t="shared" si="5"/>
        <v>58000</v>
      </c>
      <c r="I33" s="22">
        <f t="shared" si="5"/>
        <v>57480</v>
      </c>
      <c r="J33" s="21">
        <f t="shared" si="5"/>
        <v>58480</v>
      </c>
      <c r="K33" s="20">
        <f t="shared" si="5"/>
        <v>57980</v>
      </c>
      <c r="L33" s="19">
        <f t="shared" si="5"/>
        <v>58250</v>
      </c>
      <c r="M33" s="18">
        <f t="shared" si="5"/>
        <v>1.3078000000000001</v>
      </c>
      <c r="N33" s="17">
        <f t="shared" si="5"/>
        <v>1.1608000000000001</v>
      </c>
      <c r="O33" s="16">
        <f t="shared" si="5"/>
        <v>111.74</v>
      </c>
      <c r="P33" s="15">
        <f t="shared" si="5"/>
        <v>44162.239999999998</v>
      </c>
      <c r="Q33" s="15">
        <f t="shared" si="5"/>
        <v>44025.39</v>
      </c>
      <c r="R33" s="15">
        <f t="shared" si="5"/>
        <v>49243.384901513229</v>
      </c>
      <c r="S33" s="14">
        <f t="shared" si="5"/>
        <v>1.3117000000000001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Molybdenum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김은희</cp:lastModifiedBy>
  <cp:lastPrinted>2011-08-25T10:07:39Z</cp:lastPrinted>
  <dcterms:created xsi:type="dcterms:W3CDTF">2012-05-31T12:49:12Z</dcterms:created>
  <dcterms:modified xsi:type="dcterms:W3CDTF">2017-11-01T00:06:33Z</dcterms:modified>
</cp:coreProperties>
</file>