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370" yWindow="720" windowWidth="25905" windowHeight="11205" tabRatio="993" activeTab="13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Global Steel" sheetId="9" r:id="rId9"/>
    <sheet name="Cobalt" sheetId="10" r:id="rId10"/>
    <sheet name="Molybdenum" sheetId="11" r:id="rId11"/>
    <sheet name="ABR" sheetId="12" r:id="rId12"/>
    <sheet name="ABR Avg" sheetId="13" r:id="rId13"/>
    <sheet name="Averages Inc. Euro Eq" sheetId="14" r:id="rId14"/>
  </sheets>
  <calcPr calcId="145621"/>
</workbook>
</file>

<file path=xl/calcChain.xml><?xml version="1.0" encoding="utf-8"?>
<calcChain xmlns="http://schemas.openxmlformats.org/spreadsheetml/2006/main">
  <c r="C19" i="13"/>
  <c r="C18"/>
  <c r="C17"/>
  <c r="J30" i="12"/>
  <c r="G30"/>
  <c r="D30"/>
  <c r="J29"/>
  <c r="G29"/>
  <c r="D29"/>
  <c r="J28"/>
  <c r="E11" i="13" s="1"/>
  <c r="G28" i="12"/>
  <c r="D11" i="13" s="1"/>
  <c r="D28" i="12"/>
  <c r="C11" i="13" s="1"/>
  <c r="I27" i="12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S31" i="11"/>
  <c r="Q31"/>
  <c r="P31"/>
  <c r="O31"/>
  <c r="N31"/>
  <c r="M31"/>
  <c r="L31"/>
  <c r="J31"/>
  <c r="I31"/>
  <c r="H31"/>
  <c r="G31"/>
  <c r="F31"/>
  <c r="D31"/>
  <c r="C31"/>
  <c r="S30"/>
  <c r="Q30"/>
  <c r="P30"/>
  <c r="O30"/>
  <c r="N30"/>
  <c r="M30"/>
  <c r="L30"/>
  <c r="J30"/>
  <c r="I30"/>
  <c r="G30"/>
  <c r="F30"/>
  <c r="E30"/>
  <c r="D30"/>
  <c r="C30"/>
  <c r="S29"/>
  <c r="Q29"/>
  <c r="P29"/>
  <c r="O29"/>
  <c r="N29"/>
  <c r="M29"/>
  <c r="L29"/>
  <c r="J29"/>
  <c r="I29"/>
  <c r="K29" s="1"/>
  <c r="G29"/>
  <c r="F29"/>
  <c r="H29" s="1"/>
  <c r="D29"/>
  <c r="C29"/>
  <c r="E29" s="1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1" s="1"/>
  <c r="K9"/>
  <c r="K30" s="1"/>
  <c r="H9"/>
  <c r="H30" s="1"/>
  <c r="E9"/>
  <c r="E31" s="1"/>
  <c r="S31" i="10"/>
  <c r="Q31"/>
  <c r="P31"/>
  <c r="O31"/>
  <c r="N31"/>
  <c r="M31"/>
  <c r="L31"/>
  <c r="J31"/>
  <c r="I31"/>
  <c r="G31"/>
  <c r="F31"/>
  <c r="D31"/>
  <c r="C31"/>
  <c r="S30"/>
  <c r="Q30"/>
  <c r="P30"/>
  <c r="O30"/>
  <c r="N30"/>
  <c r="M30"/>
  <c r="L30"/>
  <c r="J30"/>
  <c r="I30"/>
  <c r="H30"/>
  <c r="G30"/>
  <c r="F30"/>
  <c r="D30"/>
  <c r="C30"/>
  <c r="S29"/>
  <c r="Q29"/>
  <c r="P29"/>
  <c r="O29"/>
  <c r="N29"/>
  <c r="M29"/>
  <c r="L29"/>
  <c r="J29"/>
  <c r="I29"/>
  <c r="K29" s="1"/>
  <c r="G29"/>
  <c r="F29"/>
  <c r="H29" s="1"/>
  <c r="E29"/>
  <c r="D29"/>
  <c r="C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0" s="1"/>
  <c r="K9"/>
  <c r="K31" s="1"/>
  <c r="H9"/>
  <c r="H31" s="1"/>
  <c r="E9"/>
  <c r="E31" s="1"/>
  <c r="S31" i="9"/>
  <c r="R31"/>
  <c r="Q31"/>
  <c r="P31"/>
  <c r="O31"/>
  <c r="N31"/>
  <c r="M31"/>
  <c r="L31"/>
  <c r="J31"/>
  <c r="I31"/>
  <c r="G31"/>
  <c r="F31"/>
  <c r="D31"/>
  <c r="C31"/>
  <c r="S30"/>
  <c r="Q30"/>
  <c r="P30"/>
  <c r="O30"/>
  <c r="N30"/>
  <c r="M30"/>
  <c r="L30"/>
  <c r="K30"/>
  <c r="J30"/>
  <c r="I30"/>
  <c r="G30"/>
  <c r="F30"/>
  <c r="D30"/>
  <c r="C30"/>
  <c r="S29"/>
  <c r="Q29"/>
  <c r="P29"/>
  <c r="O29"/>
  <c r="N29"/>
  <c r="M29"/>
  <c r="L29"/>
  <c r="J29"/>
  <c r="I29"/>
  <c r="K29" s="1"/>
  <c r="H29"/>
  <c r="G29"/>
  <c r="F29"/>
  <c r="D29"/>
  <c r="C29"/>
  <c r="E29" s="1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29" s="1"/>
  <c r="K9"/>
  <c r="K31" s="1"/>
  <c r="H9"/>
  <c r="H31" s="1"/>
  <c r="E9"/>
  <c r="E30" s="1"/>
  <c r="Y31" i="8"/>
  <c r="W31"/>
  <c r="V31"/>
  <c r="U31"/>
  <c r="T31"/>
  <c r="S31"/>
  <c r="R31"/>
  <c r="P31"/>
  <c r="O31"/>
  <c r="M31"/>
  <c r="L31"/>
  <c r="J31"/>
  <c r="I31"/>
  <c r="G31"/>
  <c r="F31"/>
  <c r="D31"/>
  <c r="C31"/>
  <c r="Y30"/>
  <c r="W30"/>
  <c r="V30"/>
  <c r="U30"/>
  <c r="T30"/>
  <c r="S30"/>
  <c r="R30"/>
  <c r="P30"/>
  <c r="O30"/>
  <c r="N30"/>
  <c r="M30"/>
  <c r="L30"/>
  <c r="J30"/>
  <c r="I30"/>
  <c r="G30"/>
  <c r="F30"/>
  <c r="D30"/>
  <c r="C30"/>
  <c r="Y29"/>
  <c r="W29"/>
  <c r="V29"/>
  <c r="U29"/>
  <c r="T29"/>
  <c r="S29"/>
  <c r="R29"/>
  <c r="Q29"/>
  <c r="P29"/>
  <c r="O29"/>
  <c r="M29"/>
  <c r="L29"/>
  <c r="N29" s="1"/>
  <c r="J29"/>
  <c r="I29"/>
  <c r="K29" s="1"/>
  <c r="G29"/>
  <c r="F29"/>
  <c r="H29" s="1"/>
  <c r="E29"/>
  <c r="D29"/>
  <c r="C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0" s="1"/>
  <c r="Q9"/>
  <c r="Q31" s="1"/>
  <c r="N9"/>
  <c r="N31" s="1"/>
  <c r="K9"/>
  <c r="K30" s="1"/>
  <c r="H9"/>
  <c r="H30" s="1"/>
  <c r="E9"/>
  <c r="E31" s="1"/>
  <c r="S31" i="7"/>
  <c r="R31"/>
  <c r="Q31"/>
  <c r="P31"/>
  <c r="O31"/>
  <c r="N31"/>
  <c r="M31"/>
  <c r="L31"/>
  <c r="J31"/>
  <c r="I31"/>
  <c r="G31"/>
  <c r="F31"/>
  <c r="D31"/>
  <c r="C31"/>
  <c r="S30"/>
  <c r="Q30"/>
  <c r="P30"/>
  <c r="O30"/>
  <c r="N30"/>
  <c r="M30"/>
  <c r="L30"/>
  <c r="K30"/>
  <c r="J30"/>
  <c r="I30"/>
  <c r="G30"/>
  <c r="F30"/>
  <c r="D30"/>
  <c r="C30"/>
  <c r="S29"/>
  <c r="Q29"/>
  <c r="P29"/>
  <c r="O29"/>
  <c r="N29"/>
  <c r="M29"/>
  <c r="L29"/>
  <c r="J29"/>
  <c r="I29"/>
  <c r="K29" s="1"/>
  <c r="H29"/>
  <c r="G29"/>
  <c r="F29"/>
  <c r="D29"/>
  <c r="C29"/>
  <c r="E29" s="1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29" s="1"/>
  <c r="K9"/>
  <c r="K31" s="1"/>
  <c r="H9"/>
  <c r="H31" s="1"/>
  <c r="E9"/>
  <c r="E30" s="1"/>
  <c r="Y31" i="6"/>
  <c r="W31"/>
  <c r="V31"/>
  <c r="U31"/>
  <c r="T31"/>
  <c r="S31"/>
  <c r="R31"/>
  <c r="P31"/>
  <c r="O31"/>
  <c r="M31"/>
  <c r="L31"/>
  <c r="J31"/>
  <c r="I31"/>
  <c r="G31"/>
  <c r="F31"/>
  <c r="D31"/>
  <c r="C31"/>
  <c r="Y30"/>
  <c r="W30"/>
  <c r="V30"/>
  <c r="U30"/>
  <c r="T30"/>
  <c r="S30"/>
  <c r="R30"/>
  <c r="P30"/>
  <c r="O30"/>
  <c r="N30"/>
  <c r="M30"/>
  <c r="L30"/>
  <c r="J30"/>
  <c r="I30"/>
  <c r="G30"/>
  <c r="F30"/>
  <c r="D30"/>
  <c r="C30"/>
  <c r="Y29"/>
  <c r="W29"/>
  <c r="V29"/>
  <c r="U29"/>
  <c r="T29"/>
  <c r="S29"/>
  <c r="R29"/>
  <c r="Q29"/>
  <c r="P29"/>
  <c r="O29"/>
  <c r="M29"/>
  <c r="L29"/>
  <c r="N29" s="1"/>
  <c r="J29"/>
  <c r="I29"/>
  <c r="K29" s="1"/>
  <c r="G29"/>
  <c r="F29"/>
  <c r="H29" s="1"/>
  <c r="E29"/>
  <c r="D29"/>
  <c r="C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30" s="1"/>
  <c r="Q9"/>
  <c r="Q31" s="1"/>
  <c r="N9"/>
  <c r="N31" s="1"/>
  <c r="K9"/>
  <c r="K30" s="1"/>
  <c r="H9"/>
  <c r="H30" s="1"/>
  <c r="E9"/>
  <c r="E31" s="1"/>
  <c r="Y31" i="5"/>
  <c r="W31"/>
  <c r="V31"/>
  <c r="U31"/>
  <c r="T31"/>
  <c r="S31"/>
  <c r="R31"/>
  <c r="P31"/>
  <c r="O31"/>
  <c r="M31"/>
  <c r="L31"/>
  <c r="J31"/>
  <c r="I31"/>
  <c r="G31"/>
  <c r="F31"/>
  <c r="D31"/>
  <c r="C31"/>
  <c r="Y30"/>
  <c r="W30"/>
  <c r="V30"/>
  <c r="U30"/>
  <c r="T30"/>
  <c r="S30"/>
  <c r="R30"/>
  <c r="P30"/>
  <c r="O30"/>
  <c r="M30"/>
  <c r="L30"/>
  <c r="K30"/>
  <c r="J30"/>
  <c r="I30"/>
  <c r="G30"/>
  <c r="F30"/>
  <c r="D30"/>
  <c r="C30"/>
  <c r="Y29"/>
  <c r="W29"/>
  <c r="V29"/>
  <c r="U29"/>
  <c r="T29"/>
  <c r="S29"/>
  <c r="R29"/>
  <c r="P29"/>
  <c r="O29"/>
  <c r="Q29" s="1"/>
  <c r="N29"/>
  <c r="M29"/>
  <c r="L29"/>
  <c r="J29"/>
  <c r="I29"/>
  <c r="K29" s="1"/>
  <c r="G29"/>
  <c r="F29"/>
  <c r="H29" s="1"/>
  <c r="D29"/>
  <c r="C29"/>
  <c r="E29" s="1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X31" s="1"/>
  <c r="Q10"/>
  <c r="N10"/>
  <c r="K10"/>
  <c r="H10"/>
  <c r="H31" s="1"/>
  <c r="E10"/>
  <c r="X9"/>
  <c r="X29" s="1"/>
  <c r="Q9"/>
  <c r="Q30" s="1"/>
  <c r="N9"/>
  <c r="N31" s="1"/>
  <c r="K9"/>
  <c r="K31" s="1"/>
  <c r="H9"/>
  <c r="H30" s="1"/>
  <c r="E9"/>
  <c r="E30" s="1"/>
  <c r="Y31" i="4"/>
  <c r="W31"/>
  <c r="V31"/>
  <c r="U31"/>
  <c r="T31"/>
  <c r="S31"/>
  <c r="R31"/>
  <c r="P31"/>
  <c r="O31"/>
  <c r="M31"/>
  <c r="L31"/>
  <c r="J31"/>
  <c r="I31"/>
  <c r="G31"/>
  <c r="F31"/>
  <c r="D31"/>
  <c r="C31"/>
  <c r="Y30"/>
  <c r="X30"/>
  <c r="W30"/>
  <c r="V30"/>
  <c r="U30"/>
  <c r="T30"/>
  <c r="S30"/>
  <c r="R30"/>
  <c r="P30"/>
  <c r="O30"/>
  <c r="M30"/>
  <c r="L30"/>
  <c r="J30"/>
  <c r="I30"/>
  <c r="H30"/>
  <c r="G30"/>
  <c r="F30"/>
  <c r="D30"/>
  <c r="C30"/>
  <c r="Y29"/>
  <c r="W29"/>
  <c r="V29"/>
  <c r="U29"/>
  <c r="T29"/>
  <c r="S29"/>
  <c r="R29"/>
  <c r="P29"/>
  <c r="O29"/>
  <c r="Q29" s="1"/>
  <c r="M29"/>
  <c r="L29"/>
  <c r="N29" s="1"/>
  <c r="K29"/>
  <c r="J29"/>
  <c r="I29"/>
  <c r="G29"/>
  <c r="F29"/>
  <c r="H29" s="1"/>
  <c r="D29"/>
  <c r="C29"/>
  <c r="E29" s="1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Q10"/>
  <c r="N10"/>
  <c r="K10"/>
  <c r="H10"/>
  <c r="E10"/>
  <c r="X9"/>
  <c r="X29" s="1"/>
  <c r="Q9"/>
  <c r="Q30" s="1"/>
  <c r="N9"/>
  <c r="N30" s="1"/>
  <c r="K9"/>
  <c r="K31" s="1"/>
  <c r="H9"/>
  <c r="H31" s="1"/>
  <c r="E9"/>
  <c r="E31" s="1"/>
  <c r="S31" i="3"/>
  <c r="Q31"/>
  <c r="P31"/>
  <c r="O31"/>
  <c r="N31"/>
  <c r="M31"/>
  <c r="L31"/>
  <c r="J31"/>
  <c r="I31"/>
  <c r="H31"/>
  <c r="G31"/>
  <c r="F31"/>
  <c r="D31"/>
  <c r="C31"/>
  <c r="S30"/>
  <c r="Q30"/>
  <c r="P30"/>
  <c r="O30"/>
  <c r="N30"/>
  <c r="M30"/>
  <c r="L30"/>
  <c r="J30"/>
  <c r="I30"/>
  <c r="G30"/>
  <c r="F30"/>
  <c r="E30"/>
  <c r="D30"/>
  <c r="C30"/>
  <c r="S29"/>
  <c r="Q29"/>
  <c r="P29"/>
  <c r="O29"/>
  <c r="N29"/>
  <c r="M29"/>
  <c r="L29"/>
  <c r="J29"/>
  <c r="I29"/>
  <c r="K29" s="1"/>
  <c r="G29"/>
  <c r="F29"/>
  <c r="H29" s="1"/>
  <c r="D29"/>
  <c r="C29"/>
  <c r="E29" s="1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1" s="1"/>
  <c r="K9"/>
  <c r="K30" s="1"/>
  <c r="H9"/>
  <c r="H30" s="1"/>
  <c r="E9"/>
  <c r="E31" s="1"/>
  <c r="S31" i="2"/>
  <c r="Q31"/>
  <c r="P31"/>
  <c r="O31"/>
  <c r="N31"/>
  <c r="M31"/>
  <c r="L31"/>
  <c r="J31"/>
  <c r="I31"/>
  <c r="G31"/>
  <c r="F31"/>
  <c r="D31"/>
  <c r="C31"/>
  <c r="S30"/>
  <c r="Q30"/>
  <c r="P30"/>
  <c r="O30"/>
  <c r="N30"/>
  <c r="M30"/>
  <c r="L30"/>
  <c r="J30"/>
  <c r="I30"/>
  <c r="H30"/>
  <c r="G30"/>
  <c r="F30"/>
  <c r="D30"/>
  <c r="C30"/>
  <c r="S29"/>
  <c r="Q29"/>
  <c r="P29"/>
  <c r="O29"/>
  <c r="N29"/>
  <c r="M29"/>
  <c r="L29"/>
  <c r="J29"/>
  <c r="I29"/>
  <c r="K29" s="1"/>
  <c r="G29"/>
  <c r="F29"/>
  <c r="H29" s="1"/>
  <c r="E29"/>
  <c r="D29"/>
  <c r="C29"/>
  <c r="R28"/>
  <c r="K28"/>
  <c r="H28"/>
  <c r="E28"/>
  <c r="R27"/>
  <c r="K27"/>
  <c r="H27"/>
  <c r="E27"/>
  <c r="R26"/>
  <c r="K26"/>
  <c r="H26"/>
  <c r="E26"/>
  <c r="R25"/>
  <c r="K25"/>
  <c r="H25"/>
  <c r="E25"/>
  <c r="R24"/>
  <c r="K24"/>
  <c r="H24"/>
  <c r="E24"/>
  <c r="R23"/>
  <c r="K23"/>
  <c r="H23"/>
  <c r="E23"/>
  <c r="R22"/>
  <c r="K22"/>
  <c r="H22"/>
  <c r="E22"/>
  <c r="R21"/>
  <c r="K21"/>
  <c r="H21"/>
  <c r="E21"/>
  <c r="R20"/>
  <c r="K20"/>
  <c r="H20"/>
  <c r="E20"/>
  <c r="R19"/>
  <c r="K19"/>
  <c r="H19"/>
  <c r="E19"/>
  <c r="R18"/>
  <c r="K18"/>
  <c r="H18"/>
  <c r="E18"/>
  <c r="R17"/>
  <c r="K17"/>
  <c r="H17"/>
  <c r="E17"/>
  <c r="R16"/>
  <c r="K16"/>
  <c r="H16"/>
  <c r="E16"/>
  <c r="R15"/>
  <c r="K15"/>
  <c r="H15"/>
  <c r="E15"/>
  <c r="R14"/>
  <c r="K14"/>
  <c r="H14"/>
  <c r="E14"/>
  <c r="R13"/>
  <c r="K13"/>
  <c r="H13"/>
  <c r="E13"/>
  <c r="R12"/>
  <c r="K12"/>
  <c r="H12"/>
  <c r="E12"/>
  <c r="R11"/>
  <c r="K11"/>
  <c r="H11"/>
  <c r="E11"/>
  <c r="R10"/>
  <c r="K10"/>
  <c r="H10"/>
  <c r="E10"/>
  <c r="R9"/>
  <c r="R30" s="1"/>
  <c r="K9"/>
  <c r="K30" s="1"/>
  <c r="H9"/>
  <c r="H31" s="1"/>
  <c r="E9"/>
  <c r="E31" s="1"/>
  <c r="Y31" i="1"/>
  <c r="W31"/>
  <c r="V31"/>
  <c r="U31"/>
  <c r="T31"/>
  <c r="S31"/>
  <c r="R31"/>
  <c r="P31"/>
  <c r="O31"/>
  <c r="M31"/>
  <c r="L31"/>
  <c r="J31"/>
  <c r="I31"/>
  <c r="G31"/>
  <c r="F31"/>
  <c r="D31"/>
  <c r="C31"/>
  <c r="Y30"/>
  <c r="W30"/>
  <c r="V30"/>
  <c r="U30"/>
  <c r="T30"/>
  <c r="S30"/>
  <c r="R30"/>
  <c r="P30"/>
  <c r="O30"/>
  <c r="M30"/>
  <c r="L30"/>
  <c r="K30"/>
  <c r="J30"/>
  <c r="I30"/>
  <c r="G30"/>
  <c r="F30"/>
  <c r="D30"/>
  <c r="C30"/>
  <c r="Y29"/>
  <c r="W29"/>
  <c r="V29"/>
  <c r="U29"/>
  <c r="T29"/>
  <c r="S29"/>
  <c r="R29"/>
  <c r="Q29"/>
  <c r="P29"/>
  <c r="O29"/>
  <c r="N29"/>
  <c r="M29"/>
  <c r="L29"/>
  <c r="J29"/>
  <c r="I29"/>
  <c r="K29" s="1"/>
  <c r="G29"/>
  <c r="F29"/>
  <c r="H29" s="1"/>
  <c r="E29"/>
  <c r="D29"/>
  <c r="C29"/>
  <c r="X28"/>
  <c r="Q28"/>
  <c r="N28"/>
  <c r="K28"/>
  <c r="H28"/>
  <c r="E28"/>
  <c r="X27"/>
  <c r="Q27"/>
  <c r="N27"/>
  <c r="K27"/>
  <c r="H27"/>
  <c r="E27"/>
  <c r="X26"/>
  <c r="Q26"/>
  <c r="N26"/>
  <c r="K26"/>
  <c r="H26"/>
  <c r="E26"/>
  <c r="X25"/>
  <c r="Q25"/>
  <c r="N25"/>
  <c r="K25"/>
  <c r="H25"/>
  <c r="E25"/>
  <c r="X24"/>
  <c r="Q24"/>
  <c r="N24"/>
  <c r="K24"/>
  <c r="H24"/>
  <c r="E24"/>
  <c r="X23"/>
  <c r="Q23"/>
  <c r="N23"/>
  <c r="K23"/>
  <c r="H23"/>
  <c r="E23"/>
  <c r="X22"/>
  <c r="Q22"/>
  <c r="N22"/>
  <c r="K22"/>
  <c r="H22"/>
  <c r="E22"/>
  <c r="X21"/>
  <c r="Q21"/>
  <c r="N21"/>
  <c r="K21"/>
  <c r="H21"/>
  <c r="E21"/>
  <c r="X20"/>
  <c r="Q20"/>
  <c r="N20"/>
  <c r="K20"/>
  <c r="H20"/>
  <c r="E20"/>
  <c r="X19"/>
  <c r="Q19"/>
  <c r="N19"/>
  <c r="K19"/>
  <c r="H19"/>
  <c r="E19"/>
  <c r="X18"/>
  <c r="Q18"/>
  <c r="N18"/>
  <c r="K18"/>
  <c r="H18"/>
  <c r="E18"/>
  <c r="X17"/>
  <c r="Q17"/>
  <c r="N17"/>
  <c r="K17"/>
  <c r="H17"/>
  <c r="E17"/>
  <c r="X16"/>
  <c r="Q16"/>
  <c r="N16"/>
  <c r="K16"/>
  <c r="H16"/>
  <c r="E16"/>
  <c r="X15"/>
  <c r="Q15"/>
  <c r="N15"/>
  <c r="K15"/>
  <c r="H15"/>
  <c r="E15"/>
  <c r="X14"/>
  <c r="Q14"/>
  <c r="N14"/>
  <c r="K14"/>
  <c r="H14"/>
  <c r="E14"/>
  <c r="X13"/>
  <c r="Q13"/>
  <c r="N13"/>
  <c r="K13"/>
  <c r="H13"/>
  <c r="E13"/>
  <c r="X12"/>
  <c r="Q12"/>
  <c r="N12"/>
  <c r="K12"/>
  <c r="H12"/>
  <c r="E12"/>
  <c r="X11"/>
  <c r="Q11"/>
  <c r="N11"/>
  <c r="K11"/>
  <c r="H11"/>
  <c r="E11"/>
  <c r="X10"/>
  <c r="X31" s="1"/>
  <c r="Q10"/>
  <c r="N10"/>
  <c r="K10"/>
  <c r="H10"/>
  <c r="H31" s="1"/>
  <c r="E10"/>
  <c r="X9"/>
  <c r="X29" s="1"/>
  <c r="Q9"/>
  <c r="Q30" s="1"/>
  <c r="N9"/>
  <c r="N31" s="1"/>
  <c r="K9"/>
  <c r="K31" s="1"/>
  <c r="H9"/>
  <c r="H30" s="1"/>
  <c r="E9"/>
  <c r="E30" s="1"/>
  <c r="K31" i="2" l="1"/>
  <c r="Q31" i="4"/>
  <c r="K31" i="6"/>
  <c r="K31" i="8"/>
  <c r="R29" i="11"/>
  <c r="N30" i="1"/>
  <c r="R31" i="2"/>
  <c r="K31" i="3"/>
  <c r="K30" i="4"/>
  <c r="X31"/>
  <c r="N30" i="5"/>
  <c r="X29" i="6"/>
  <c r="E30"/>
  <c r="Q30"/>
  <c r="R30" i="7"/>
  <c r="E31"/>
  <c r="X29" i="8"/>
  <c r="E30"/>
  <c r="Q30"/>
  <c r="R30" i="9"/>
  <c r="E31"/>
  <c r="K30" i="10"/>
  <c r="R31"/>
  <c r="K31" i="11"/>
  <c r="X30" i="1"/>
  <c r="E31"/>
  <c r="Q31"/>
  <c r="R29" i="2"/>
  <c r="E30"/>
  <c r="R30" i="3"/>
  <c r="E30" i="4"/>
  <c r="N31"/>
  <c r="X30" i="5"/>
  <c r="E31"/>
  <c r="Q31"/>
  <c r="H31" i="6"/>
  <c r="X31"/>
  <c r="H30" i="7"/>
  <c r="H31" i="8"/>
  <c r="X31"/>
  <c r="H30" i="9"/>
  <c r="R29" i="10"/>
  <c r="E30"/>
  <c r="R30" i="11"/>
  <c r="R29" i="3"/>
</calcChain>
</file>

<file path=xl/sharedStrings.xml><?xml version="1.0" encoding="utf-8"?>
<sst xmlns="http://schemas.openxmlformats.org/spreadsheetml/2006/main" count="491" uniqueCount="101">
  <si>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</si>
  <si>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</si>
  <si>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</si>
  <si>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</si>
  <si>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</si>
  <si>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</si>
  <si>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</si>
  <si>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</si>
  <si>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</si>
  <si>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</si>
  <si>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</si>
  <si>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</si>
  <si>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</si>
  <si>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</si>
  <si>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</si>
  <si>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</si>
  <si>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</si>
  <si>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</si>
  <si>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</si>
  <si>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</si>
  <si>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</si>
  <si>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</si>
  <si>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LME GLOBAL STEEL $USD/Tonne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</si>
  <si>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</si>
  <si>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</si>
  <si>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</si>
  <si>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</si>
  <si>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</si>
  <si>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</si>
  <si>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</si>
  <si>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</si>
  <si>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</si>
  <si>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</si>
  <si>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</si>
  <si>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MOLYBDENUM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</si>
  <si>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</si>
  <si>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</si>
  <si>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</si>
  <si>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</si>
  <si>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</si>
  <si>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</si>
  <si>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</si>
  <si>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</si>
  <si>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</si>
  <si>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</si>
  <si>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</si>
  <si>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</si>
  <si>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</si>
  <si>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</si>
  <si>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</si>
  <si>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</si>
  <si>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</si>
  <si>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</si>
  <si>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</si>
  <si>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</si>
  <si>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</si>
  <si>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</si>
  <si>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</si>
  <si>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</si>
  <si>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</si>
  <si>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</si>
  <si>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</si>
  <si>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</si>
  <si>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</si>
  <si>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</si>
  <si>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</si>
  <si>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</si>
  <si>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</si>
  <si>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</si>
  <si>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</si>
  <si>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</si>
  <si>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</si>
  <si>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</si>
  <si>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</si>
  <si>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</si>
  <si>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</si>
  <si>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</si>
  <si>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</si>
  <si>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</si>
  <si>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</si>
  <si>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</si>
  <si>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</si>
  <si>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</si>
  <si>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</si>
  <si>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</si>
  <si>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</si>
  <si>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</si>
  <si>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</si>
  <si>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</si>
  <si>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</si>
  <si>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</si>
  <si>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</si>
  <si>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</si>
  <si>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</si>
  <si>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</si>
  <si>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</si>
  <si>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</si>
  <si>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MAY 2016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</si>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</sst>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>
  <numFmts count="14">
    <numFmt numFmtId="176" formatCode="&quot;£&quot;#,##0.00;[Red]\-&quot;£&quot;#,##0.00"/>
    <numFmt numFmtId="177" formatCode="\$#,##0.00\ ;\(\$#,##0.00\)"/>
    <numFmt numFmtId="178" formatCode="\$#,##0.00\ "/>
    <numFmt numFmtId="179" formatCode="\$#,###.00"/>
    <numFmt numFmtId="180" formatCode="0.0000"/>
    <numFmt numFmtId="181" formatCode="#,##0.0000"/>
    <numFmt numFmtId="182" formatCode="[$$-409]#,##0.00"/>
    <numFmt numFmtId="183" formatCode="mmm/yyyy"/>
    <numFmt numFmtId="184" formatCode="&quot;$&quot;#,##0.00_);[Red]\(&quot;$&quot;#,##0.00\)"/>
    <numFmt numFmtId="185" formatCode="&quot;$&quot;#,##0.00_);\(&quot;$&quot;#,##0.00\)"/>
    <numFmt numFmtId="186" formatCode="\$#,##0.00"/>
    <numFmt numFmtId="187" formatCode="\£#,##0.00"/>
    <numFmt numFmtId="188" formatCode="mmm\-yyyy"/>
    <numFmt numFmtId="189" formatCode="mmmm\-yyyy"/>
  </numFmts>
  <fonts count="15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77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80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80" fontId="4" fillId="0" borderId="20" xfId="0" applyNumberFormat="1" applyFont="1" applyFill="1" applyBorder="1" applyAlignment="1" applyProtection="1">
      <alignment horizontal="center"/>
    </xf>
    <xf numFmtId="180" fontId="4" fillId="0" borderId="7" xfId="0" applyNumberFormat="1" applyFont="1" applyFill="1" applyBorder="1" applyAlignment="1" applyProtection="1">
      <alignment horizontal="center"/>
    </xf>
    <xf numFmtId="182" fontId="4" fillId="0" borderId="9" xfId="0" applyNumberFormat="1" applyFont="1" applyFill="1" applyBorder="1" applyAlignment="1" applyProtection="1">
      <alignment horizontal="center"/>
    </xf>
    <xf numFmtId="182" fontId="4" fillId="0" borderId="19" xfId="0" applyNumberFormat="1" applyFont="1" applyBorder="1" applyAlignment="1" applyProtection="1">
      <alignment horizontal="center"/>
    </xf>
    <xf numFmtId="182" fontId="4" fillId="0" borderId="8" xfId="0" applyNumberFormat="1" applyFont="1" applyBorder="1" applyAlignment="1" applyProtection="1">
      <alignment horizontal="center"/>
    </xf>
    <xf numFmtId="182" fontId="4" fillId="0" borderId="6" xfId="0" applyNumberFormat="1" applyFont="1" applyBorder="1" applyAlignment="1" applyProtection="1">
      <alignment horizontal="center"/>
    </xf>
    <xf numFmtId="177" fontId="6" fillId="0" borderId="6" xfId="0" applyNumberFormat="1" applyFont="1" applyBorder="1" applyAlignment="1" applyProtection="1">
      <alignment horizontal="center"/>
    </xf>
    <xf numFmtId="180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80" fontId="4" fillId="0" borderId="18" xfId="0" applyNumberFormat="1" applyFont="1" applyFill="1" applyBorder="1" applyAlignment="1" applyProtection="1">
      <alignment horizontal="center"/>
    </xf>
    <xf numFmtId="180" fontId="4" fillId="0" borderId="2" xfId="0" applyNumberFormat="1" applyFont="1" applyFill="1" applyBorder="1" applyAlignment="1" applyProtection="1">
      <alignment horizontal="center"/>
    </xf>
    <xf numFmtId="182" fontId="4" fillId="0" borderId="11" xfId="0" applyNumberFormat="1" applyFont="1" applyFill="1" applyBorder="1" applyAlignment="1" applyProtection="1">
      <alignment horizontal="center"/>
    </xf>
    <xf numFmtId="182" fontId="4" fillId="0" borderId="12" xfId="0" applyNumberFormat="1" applyFont="1" applyBorder="1" applyAlignment="1" applyProtection="1">
      <alignment horizontal="center"/>
    </xf>
    <xf numFmtId="182" fontId="4" fillId="0" borderId="18" xfId="0" applyNumberFormat="1" applyFont="1" applyBorder="1" applyAlignment="1" applyProtection="1">
      <alignment horizontal="center"/>
    </xf>
    <xf numFmtId="182" fontId="4" fillId="0" borderId="17" xfId="0" applyNumberFormat="1" applyFont="1" applyBorder="1" applyAlignment="1" applyProtection="1">
      <alignment horizontal="center"/>
    </xf>
    <xf numFmtId="177" fontId="6" fillId="0" borderId="10" xfId="0" applyNumberFormat="1" applyFont="1" applyBorder="1" applyAlignment="1" applyProtection="1">
      <alignment horizontal="center"/>
    </xf>
    <xf numFmtId="180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80" fontId="4" fillId="0" borderId="15" xfId="0" applyNumberFormat="1" applyFont="1" applyFill="1" applyBorder="1" applyAlignment="1" applyProtection="1">
      <alignment horizontal="center"/>
    </xf>
    <xf numFmtId="180" fontId="4" fillId="0" borderId="21" xfId="0" applyNumberFormat="1" applyFont="1" applyFill="1" applyBorder="1" applyAlignment="1" applyProtection="1">
      <alignment horizontal="center"/>
    </xf>
    <xf numFmtId="182" fontId="4" fillId="0" borderId="16" xfId="0" applyNumberFormat="1" applyFont="1" applyFill="1" applyBorder="1" applyAlignment="1" applyProtection="1">
      <alignment horizontal="center"/>
    </xf>
    <xf numFmtId="182" fontId="4" fillId="0" borderId="14" xfId="0" applyNumberFormat="1" applyFont="1" applyBorder="1" applyAlignment="1" applyProtection="1">
      <alignment horizontal="center"/>
    </xf>
    <xf numFmtId="182" fontId="4" fillId="0" borderId="13" xfId="0" applyNumberFormat="1" applyFont="1" applyBorder="1" applyAlignment="1" applyProtection="1">
      <alignment horizontal="center"/>
    </xf>
    <xf numFmtId="182" fontId="4" fillId="0" borderId="4" xfId="0" applyNumberFormat="1" applyFont="1" applyBorder="1" applyAlignment="1" applyProtection="1">
      <alignment horizontal="center"/>
    </xf>
    <xf numFmtId="177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78" fontId="8" fillId="0" borderId="1" xfId="0" applyNumberFormat="1" applyFont="1" applyBorder="1" applyAlignment="1">
      <alignment horizontal="center"/>
    </xf>
    <xf numFmtId="178" fontId="8" fillId="0" borderId="0" xfId="0" applyNumberFormat="1" applyFont="1" applyBorder="1" applyAlignment="1" applyProtection="1">
      <alignment horizontal="center"/>
      <protection locked="0"/>
    </xf>
    <xf numFmtId="178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81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80" fontId="8" fillId="0" borderId="0" xfId="0" applyNumberFormat="1" applyFont="1" applyFill="1" applyBorder="1" applyAlignment="1" applyProtection="1">
      <alignment horizontal="center"/>
      <protection locked="0"/>
    </xf>
    <xf numFmtId="179" fontId="8" fillId="0" borderId="11" xfId="0" applyNumberFormat="1" applyFont="1" applyFill="1" applyBorder="1" applyAlignment="1">
      <alignment horizontal="center"/>
    </xf>
    <xf numFmtId="180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77" fontId="4" fillId="0" borderId="6" xfId="0" applyNumberFormat="1" applyFont="1" applyBorder="1"/>
    <xf numFmtId="177" fontId="4" fillId="0" borderId="4" xfId="0" applyNumberFormat="1" applyFont="1" applyBorder="1"/>
    <xf numFmtId="177" fontId="6" fillId="0" borderId="0" xfId="0" applyNumberFormat="1" applyFont="1" applyBorder="1"/>
    <xf numFmtId="178" fontId="2" fillId="0" borderId="19" xfId="0" applyNumberFormat="1" applyFont="1" applyBorder="1" applyAlignment="1" applyProtection="1">
      <alignment horizontal="right"/>
    </xf>
    <xf numFmtId="177" fontId="1" fillId="0" borderId="24" xfId="0" applyNumberFormat="1" applyFont="1" applyBorder="1" applyAlignment="1" applyProtection="1">
      <alignment horizontal="center"/>
    </xf>
    <xf numFmtId="178" fontId="2" fillId="0" borderId="12" xfId="0" applyNumberFormat="1" applyFont="1" applyBorder="1" applyAlignment="1" applyProtection="1">
      <alignment horizontal="right"/>
    </xf>
    <xf numFmtId="177" fontId="1" fillId="0" borderId="17" xfId="0" applyNumberFormat="1" applyFont="1" applyBorder="1" applyAlignment="1" applyProtection="1">
      <alignment horizontal="center"/>
    </xf>
    <xf numFmtId="178" fontId="2" fillId="0" borderId="14" xfId="0" applyNumberFormat="1" applyFont="1" applyBorder="1" applyAlignment="1" applyProtection="1">
      <alignment horizontal="right"/>
    </xf>
    <xf numFmtId="177" fontId="1" fillId="0" borderId="21" xfId="0" applyNumberFormat="1" applyFont="1" applyBorder="1" applyAlignment="1" applyProtection="1">
      <alignment horizontal="center"/>
    </xf>
    <xf numFmtId="178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77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77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83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78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78" fontId="10" fillId="0" borderId="34" xfId="0" applyNumberFormat="1" applyFont="1" applyBorder="1" applyAlignment="1">
      <alignment horizontal="centerContinuous"/>
    </xf>
    <xf numFmtId="184" fontId="10" fillId="0" borderId="34" xfId="0" applyNumberFormat="1" applyFont="1" applyBorder="1" applyAlignment="1">
      <alignment horizontal="centerContinuous"/>
    </xf>
    <xf numFmtId="185" fontId="10" fillId="0" borderId="34" xfId="0" applyNumberFormat="1" applyFont="1" applyBorder="1" applyAlignment="1">
      <alignment horizontal="centerContinuous"/>
    </xf>
    <xf numFmtId="186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84" fontId="4" fillId="0" borderId="0" xfId="0" applyNumberFormat="1" applyFont="1" applyAlignment="1">
      <alignment horizontal="left"/>
    </xf>
    <xf numFmtId="0" fontId="11" fillId="0" borderId="0" xfId="0" applyFont="1"/>
    <xf numFmtId="180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88" fontId="4" fillId="0" borderId="0" xfId="0" applyNumberFormat="1" applyFont="1" applyAlignment="1">
      <alignment horizontal="center"/>
    </xf>
    <xf numFmtId="189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8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78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78" fontId="10" fillId="2" borderId="34" xfId="0" applyNumberFormat="1" applyFont="1" applyFill="1" applyBorder="1" applyAlignment="1">
      <alignment horizontal="centerContinuous"/>
    </xf>
    <xf numFmtId="184" fontId="10" fillId="2" borderId="34" xfId="0" applyNumberFormat="1" applyFont="1" applyFill="1" applyBorder="1" applyAlignment="1">
      <alignment horizontal="centerContinuous"/>
    </xf>
    <xf numFmtId="185" fontId="10" fillId="2" borderId="34" xfId="0" applyNumberFormat="1" applyFont="1" applyFill="1" applyBorder="1" applyAlignment="1">
      <alignment horizontal="centerContinuous"/>
    </xf>
    <xf numFmtId="186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84" fontId="2" fillId="2" borderId="0" xfId="0" applyNumberFormat="1" applyFont="1" applyFill="1" applyBorder="1" applyAlignment="1">
      <alignment horizontal="left"/>
    </xf>
    <xf numFmtId="180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87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88" fontId="4" fillId="2" borderId="0" xfId="0" applyNumberFormat="1" applyFont="1" applyFill="1" applyBorder="1" applyAlignment="1">
      <alignment horizontal="center"/>
    </xf>
    <xf numFmtId="189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89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77" fontId="1" fillId="0" borderId="4" xfId="0" applyNumberFormat="1" applyFont="1" applyBorder="1" applyAlignment="1"/>
    <xf numFmtId="0" fontId="0" fillId="0" borderId="44" xfId="0" applyBorder="1" applyAlignment="1"/>
    <xf numFmtId="2" fontId="4" fillId="3" borderId="41" xfId="0" applyNumberFormat="1" applyFont="1" applyFill="1" applyBorder="1" applyAlignment="1">
      <alignment horizontal="right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33</v>
      </c>
    </row>
    <row r="6" spans="1:25" ht="13.5" thickBot="1">
      <c r="B6" s="1">
        <v>42493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42493</v>
      </c>
      <c r="C9" s="46">
        <v>4955</v>
      </c>
      <c r="D9" s="45">
        <v>4960</v>
      </c>
      <c r="E9" s="44">
        <f t="shared" ref="E9:E28" si="0">AVERAGE(C9:D9)</f>
        <v>4957.5</v>
      </c>
      <c r="F9" s="46">
        <v>4952</v>
      </c>
      <c r="G9" s="45">
        <v>4954</v>
      </c>
      <c r="H9" s="44">
        <f t="shared" ref="H9:H28" si="1">AVERAGE(F9:G9)</f>
        <v>4953</v>
      </c>
      <c r="I9" s="46">
        <v>4940</v>
      </c>
      <c r="J9" s="45">
        <v>4950</v>
      </c>
      <c r="K9" s="44">
        <f t="shared" ref="K9:K28" si="2">AVERAGE(I9:J9)</f>
        <v>4945</v>
      </c>
      <c r="L9" s="46">
        <v>4940</v>
      </c>
      <c r="M9" s="45">
        <v>4950</v>
      </c>
      <c r="N9" s="44">
        <f t="shared" ref="N9:N28" si="3">AVERAGE(L9:M9)</f>
        <v>4945</v>
      </c>
      <c r="O9" s="46">
        <v>4940</v>
      </c>
      <c r="P9" s="45">
        <v>4950</v>
      </c>
      <c r="Q9" s="44">
        <f t="shared" ref="Q9:Q28" si="4">AVERAGE(O9:P9)</f>
        <v>4945</v>
      </c>
      <c r="R9" s="52">
        <v>4960</v>
      </c>
      <c r="S9" s="51">
        <v>1.4630000000000001</v>
      </c>
      <c r="T9" s="53">
        <v>1.1566000000000001</v>
      </c>
      <c r="U9" s="50">
        <v>105.87</v>
      </c>
      <c r="V9" s="43">
        <v>3390.29</v>
      </c>
      <c r="W9" s="43">
        <v>3385.27</v>
      </c>
      <c r="X9" s="49">
        <f t="shared" ref="X9:X28" si="5">R9/T9</f>
        <v>4288.4316098910595</v>
      </c>
      <c r="Y9" s="48">
        <v>1.4634</v>
      </c>
    </row>
    <row r="10" spans="1:25">
      <c r="B10" s="47">
        <v>42494</v>
      </c>
      <c r="C10" s="46">
        <v>4890</v>
      </c>
      <c r="D10" s="45">
        <v>4892</v>
      </c>
      <c r="E10" s="44">
        <f t="shared" si="0"/>
        <v>4891</v>
      </c>
      <c r="F10" s="46">
        <v>4880</v>
      </c>
      <c r="G10" s="45">
        <v>4885</v>
      </c>
      <c r="H10" s="44">
        <f t="shared" si="1"/>
        <v>4882.5</v>
      </c>
      <c r="I10" s="46">
        <v>4875</v>
      </c>
      <c r="J10" s="45">
        <v>4885</v>
      </c>
      <c r="K10" s="44">
        <f t="shared" si="2"/>
        <v>4880</v>
      </c>
      <c r="L10" s="46">
        <v>4875</v>
      </c>
      <c r="M10" s="45">
        <v>4885</v>
      </c>
      <c r="N10" s="44">
        <f t="shared" si="3"/>
        <v>4880</v>
      </c>
      <c r="O10" s="46">
        <v>4875</v>
      </c>
      <c r="P10" s="45">
        <v>4885</v>
      </c>
      <c r="Q10" s="44">
        <f t="shared" si="4"/>
        <v>4880</v>
      </c>
      <c r="R10" s="52">
        <v>4892</v>
      </c>
      <c r="S10" s="51">
        <v>1.4511000000000001</v>
      </c>
      <c r="T10" s="51">
        <v>1.1505000000000001</v>
      </c>
      <c r="U10" s="50">
        <v>106.62</v>
      </c>
      <c r="V10" s="43">
        <v>3371.24</v>
      </c>
      <c r="W10" s="43">
        <v>3365.25</v>
      </c>
      <c r="X10" s="49">
        <f t="shared" si="5"/>
        <v>4252.0643198609296</v>
      </c>
      <c r="Y10" s="48">
        <v>1.4516</v>
      </c>
    </row>
    <row r="11" spans="1:25">
      <c r="B11" s="47">
        <v>42495</v>
      </c>
      <c r="C11" s="46">
        <v>4825</v>
      </c>
      <c r="D11" s="45">
        <v>4826</v>
      </c>
      <c r="E11" s="44">
        <f t="shared" si="0"/>
        <v>4825.5</v>
      </c>
      <c r="F11" s="46">
        <v>4796</v>
      </c>
      <c r="G11" s="45">
        <v>4797</v>
      </c>
      <c r="H11" s="44">
        <f t="shared" si="1"/>
        <v>4796.5</v>
      </c>
      <c r="I11" s="46">
        <v>4790</v>
      </c>
      <c r="J11" s="45">
        <v>4800</v>
      </c>
      <c r="K11" s="44">
        <f t="shared" si="2"/>
        <v>4795</v>
      </c>
      <c r="L11" s="46">
        <v>4790</v>
      </c>
      <c r="M11" s="45">
        <v>4800</v>
      </c>
      <c r="N11" s="44">
        <f t="shared" si="3"/>
        <v>4795</v>
      </c>
      <c r="O11" s="46">
        <v>4790</v>
      </c>
      <c r="P11" s="45">
        <v>4800</v>
      </c>
      <c r="Q11" s="44">
        <f t="shared" si="4"/>
        <v>4795</v>
      </c>
      <c r="R11" s="52">
        <v>4826</v>
      </c>
      <c r="S11" s="51">
        <v>1.4489000000000001</v>
      </c>
      <c r="T11" s="51">
        <v>1.1433</v>
      </c>
      <c r="U11" s="50">
        <v>107.17</v>
      </c>
      <c r="V11" s="43">
        <v>3330.8</v>
      </c>
      <c r="W11" s="43">
        <v>3309.65</v>
      </c>
      <c r="X11" s="49">
        <f t="shared" si="5"/>
        <v>4221.1143182016967</v>
      </c>
      <c r="Y11" s="48">
        <v>1.4494</v>
      </c>
    </row>
    <row r="12" spans="1:25">
      <c r="B12" s="47">
        <v>42496</v>
      </c>
      <c r="C12" s="46">
        <v>4809.5</v>
      </c>
      <c r="D12" s="45">
        <v>4810</v>
      </c>
      <c r="E12" s="44">
        <f t="shared" si="0"/>
        <v>4809.75</v>
      </c>
      <c r="F12" s="46">
        <v>4792</v>
      </c>
      <c r="G12" s="45">
        <v>4794</v>
      </c>
      <c r="H12" s="44">
        <f t="shared" si="1"/>
        <v>4793</v>
      </c>
      <c r="I12" s="46">
        <v>4780</v>
      </c>
      <c r="J12" s="45">
        <v>4790</v>
      </c>
      <c r="K12" s="44">
        <f t="shared" si="2"/>
        <v>4785</v>
      </c>
      <c r="L12" s="46">
        <v>4780</v>
      </c>
      <c r="M12" s="45">
        <v>4790</v>
      </c>
      <c r="N12" s="44">
        <f t="shared" si="3"/>
        <v>4785</v>
      </c>
      <c r="O12" s="46">
        <v>4785</v>
      </c>
      <c r="P12" s="45">
        <v>4795</v>
      </c>
      <c r="Q12" s="44">
        <f t="shared" si="4"/>
        <v>4790</v>
      </c>
      <c r="R12" s="52">
        <v>4810</v>
      </c>
      <c r="S12" s="51">
        <v>1.4481999999999999</v>
      </c>
      <c r="T12" s="51">
        <v>1.1426000000000001</v>
      </c>
      <c r="U12" s="50">
        <v>106.95</v>
      </c>
      <c r="V12" s="43">
        <v>3321.36</v>
      </c>
      <c r="W12" s="43">
        <v>3309.17</v>
      </c>
      <c r="X12" s="49">
        <f t="shared" si="5"/>
        <v>4209.6971818659194</v>
      </c>
      <c r="Y12" s="48">
        <v>1.4487000000000001</v>
      </c>
    </row>
    <row r="13" spans="1:25">
      <c r="B13" s="47">
        <v>42499</v>
      </c>
      <c r="C13" s="46">
        <v>4739</v>
      </c>
      <c r="D13" s="45">
        <v>4739.5</v>
      </c>
      <c r="E13" s="44">
        <f t="shared" si="0"/>
        <v>4739.25</v>
      </c>
      <c r="F13" s="46">
        <v>4725</v>
      </c>
      <c r="G13" s="45">
        <v>4727</v>
      </c>
      <c r="H13" s="44">
        <f t="shared" si="1"/>
        <v>4726</v>
      </c>
      <c r="I13" s="46">
        <v>4715</v>
      </c>
      <c r="J13" s="45">
        <v>4725</v>
      </c>
      <c r="K13" s="44">
        <f t="shared" si="2"/>
        <v>4720</v>
      </c>
      <c r="L13" s="46">
        <v>4720</v>
      </c>
      <c r="M13" s="45">
        <v>4730</v>
      </c>
      <c r="N13" s="44">
        <f t="shared" si="3"/>
        <v>4725</v>
      </c>
      <c r="O13" s="46">
        <v>4720</v>
      </c>
      <c r="P13" s="45">
        <v>4730</v>
      </c>
      <c r="Q13" s="44">
        <f t="shared" si="4"/>
        <v>4725</v>
      </c>
      <c r="R13" s="52">
        <v>4739.5</v>
      </c>
      <c r="S13" s="51">
        <v>1.4414</v>
      </c>
      <c r="T13" s="51">
        <v>1.1382000000000001</v>
      </c>
      <c r="U13" s="50">
        <v>108.33</v>
      </c>
      <c r="V13" s="43">
        <v>3288.12</v>
      </c>
      <c r="W13" s="43">
        <v>3278.31</v>
      </c>
      <c r="X13" s="49">
        <f t="shared" si="5"/>
        <v>4164.0309260235454</v>
      </c>
      <c r="Y13" s="48">
        <v>1.4419</v>
      </c>
    </row>
    <row r="14" spans="1:25">
      <c r="B14" s="47">
        <v>42500</v>
      </c>
      <c r="C14" s="46">
        <v>4709.5</v>
      </c>
      <c r="D14" s="45">
        <v>4710</v>
      </c>
      <c r="E14" s="44">
        <f t="shared" si="0"/>
        <v>4709.75</v>
      </c>
      <c r="F14" s="46">
        <v>4699</v>
      </c>
      <c r="G14" s="45">
        <v>4700</v>
      </c>
      <c r="H14" s="44">
        <f t="shared" si="1"/>
        <v>4699.5</v>
      </c>
      <c r="I14" s="46">
        <v>4690</v>
      </c>
      <c r="J14" s="45">
        <v>4700</v>
      </c>
      <c r="K14" s="44">
        <f t="shared" si="2"/>
        <v>4695</v>
      </c>
      <c r="L14" s="46">
        <v>4695</v>
      </c>
      <c r="M14" s="45">
        <v>4705</v>
      </c>
      <c r="N14" s="44">
        <f t="shared" si="3"/>
        <v>4700</v>
      </c>
      <c r="O14" s="46">
        <v>4695</v>
      </c>
      <c r="P14" s="45">
        <v>4705</v>
      </c>
      <c r="Q14" s="44">
        <f t="shared" si="4"/>
        <v>4700</v>
      </c>
      <c r="R14" s="52">
        <v>4710</v>
      </c>
      <c r="S14" s="51">
        <v>1.4429000000000001</v>
      </c>
      <c r="T14" s="51">
        <v>1.1367</v>
      </c>
      <c r="U14" s="50">
        <v>109.19</v>
      </c>
      <c r="V14" s="43">
        <v>3264.26</v>
      </c>
      <c r="W14" s="43">
        <v>3256.2</v>
      </c>
      <c r="X14" s="49">
        <f t="shared" si="5"/>
        <v>4143.5735022433355</v>
      </c>
      <c r="Y14" s="48">
        <v>1.4434</v>
      </c>
    </row>
    <row r="15" spans="1:25">
      <c r="B15" s="47">
        <v>42501</v>
      </c>
      <c r="C15" s="46">
        <v>4747</v>
      </c>
      <c r="D15" s="45">
        <v>4748</v>
      </c>
      <c r="E15" s="44">
        <f t="shared" si="0"/>
        <v>4747.5</v>
      </c>
      <c r="F15" s="46">
        <v>4735</v>
      </c>
      <c r="G15" s="45">
        <v>4735.5</v>
      </c>
      <c r="H15" s="44">
        <f t="shared" si="1"/>
        <v>4735.25</v>
      </c>
      <c r="I15" s="46">
        <v>4725</v>
      </c>
      <c r="J15" s="45">
        <v>4735</v>
      </c>
      <c r="K15" s="44">
        <f t="shared" si="2"/>
        <v>4730</v>
      </c>
      <c r="L15" s="46">
        <v>4730</v>
      </c>
      <c r="M15" s="45">
        <v>4740</v>
      </c>
      <c r="N15" s="44">
        <f t="shared" si="3"/>
        <v>4735</v>
      </c>
      <c r="O15" s="46">
        <v>4730</v>
      </c>
      <c r="P15" s="45">
        <v>4740</v>
      </c>
      <c r="Q15" s="44">
        <f t="shared" si="4"/>
        <v>4735</v>
      </c>
      <c r="R15" s="52">
        <v>4748</v>
      </c>
      <c r="S15" s="51">
        <v>1.4442999999999999</v>
      </c>
      <c r="T15" s="51">
        <v>1.1398999999999999</v>
      </c>
      <c r="U15" s="50">
        <v>108.72</v>
      </c>
      <c r="V15" s="43">
        <v>3287.41</v>
      </c>
      <c r="W15" s="43">
        <v>3277.62</v>
      </c>
      <c r="X15" s="49">
        <f t="shared" si="5"/>
        <v>4165.2776559347312</v>
      </c>
      <c r="Y15" s="48">
        <v>1.4448000000000001</v>
      </c>
    </row>
    <row r="16" spans="1:25">
      <c r="B16" s="47">
        <v>42502</v>
      </c>
      <c r="C16" s="46">
        <v>4743</v>
      </c>
      <c r="D16" s="45">
        <v>4744</v>
      </c>
      <c r="E16" s="44">
        <f t="shared" si="0"/>
        <v>4743.5</v>
      </c>
      <c r="F16" s="46">
        <v>4730</v>
      </c>
      <c r="G16" s="45">
        <v>4735</v>
      </c>
      <c r="H16" s="44">
        <f t="shared" si="1"/>
        <v>4732.5</v>
      </c>
      <c r="I16" s="46">
        <v>4725</v>
      </c>
      <c r="J16" s="45">
        <v>4735</v>
      </c>
      <c r="K16" s="44">
        <f t="shared" si="2"/>
        <v>4730</v>
      </c>
      <c r="L16" s="46">
        <v>4730</v>
      </c>
      <c r="M16" s="45">
        <v>4740</v>
      </c>
      <c r="N16" s="44">
        <f t="shared" si="3"/>
        <v>4735</v>
      </c>
      <c r="O16" s="46">
        <v>4735</v>
      </c>
      <c r="P16" s="45">
        <v>4745</v>
      </c>
      <c r="Q16" s="44">
        <f t="shared" si="4"/>
        <v>4740</v>
      </c>
      <c r="R16" s="52">
        <v>4744</v>
      </c>
      <c r="S16" s="51">
        <v>1.4446000000000001</v>
      </c>
      <c r="T16" s="51">
        <v>1.1379999999999999</v>
      </c>
      <c r="U16" s="50">
        <v>109.39</v>
      </c>
      <c r="V16" s="43">
        <v>3283.95</v>
      </c>
      <c r="W16" s="43">
        <v>3276.59</v>
      </c>
      <c r="X16" s="49">
        <f t="shared" si="5"/>
        <v>4168.7170474516697</v>
      </c>
      <c r="Y16" s="48">
        <v>1.4451000000000001</v>
      </c>
    </row>
    <row r="17" spans="2:25">
      <c r="B17" s="47">
        <v>42503</v>
      </c>
      <c r="C17" s="46">
        <v>4659.5</v>
      </c>
      <c r="D17" s="45">
        <v>4660</v>
      </c>
      <c r="E17" s="44">
        <f t="shared" si="0"/>
        <v>4659.75</v>
      </c>
      <c r="F17" s="46">
        <v>4654</v>
      </c>
      <c r="G17" s="45">
        <v>4654.5</v>
      </c>
      <c r="H17" s="44">
        <f t="shared" si="1"/>
        <v>4654.25</v>
      </c>
      <c r="I17" s="46">
        <v>4645</v>
      </c>
      <c r="J17" s="45">
        <v>4655</v>
      </c>
      <c r="K17" s="44">
        <f t="shared" si="2"/>
        <v>4650</v>
      </c>
      <c r="L17" s="46">
        <v>4655</v>
      </c>
      <c r="M17" s="45">
        <v>4665</v>
      </c>
      <c r="N17" s="44">
        <f t="shared" si="3"/>
        <v>4660</v>
      </c>
      <c r="O17" s="46">
        <v>4655</v>
      </c>
      <c r="P17" s="45">
        <v>4665</v>
      </c>
      <c r="Q17" s="44">
        <f t="shared" si="4"/>
        <v>4660</v>
      </c>
      <c r="R17" s="52">
        <v>4660</v>
      </c>
      <c r="S17" s="51">
        <v>1.4406000000000001</v>
      </c>
      <c r="T17" s="51">
        <v>1.1351</v>
      </c>
      <c r="U17" s="50">
        <v>108.82</v>
      </c>
      <c r="V17" s="43">
        <v>3234.76</v>
      </c>
      <c r="W17" s="43">
        <v>3229.82</v>
      </c>
      <c r="X17" s="49">
        <f t="shared" si="5"/>
        <v>4105.3651660646638</v>
      </c>
      <c r="Y17" s="48">
        <v>1.4411</v>
      </c>
    </row>
    <row r="18" spans="2:25">
      <c r="B18" s="47">
        <v>42506</v>
      </c>
      <c r="C18" s="46">
        <v>4640</v>
      </c>
      <c r="D18" s="45">
        <v>4640.5</v>
      </c>
      <c r="E18" s="44">
        <f t="shared" si="0"/>
        <v>4640.25</v>
      </c>
      <c r="F18" s="46">
        <v>4633</v>
      </c>
      <c r="G18" s="45">
        <v>4634</v>
      </c>
      <c r="H18" s="44">
        <f t="shared" si="1"/>
        <v>4633.5</v>
      </c>
      <c r="I18" s="46">
        <v>4630</v>
      </c>
      <c r="J18" s="45">
        <v>4640</v>
      </c>
      <c r="K18" s="44">
        <f t="shared" si="2"/>
        <v>4635</v>
      </c>
      <c r="L18" s="46">
        <v>4640</v>
      </c>
      <c r="M18" s="45">
        <v>4650</v>
      </c>
      <c r="N18" s="44">
        <f t="shared" si="3"/>
        <v>4645</v>
      </c>
      <c r="O18" s="46">
        <v>4645</v>
      </c>
      <c r="P18" s="45">
        <v>4655</v>
      </c>
      <c r="Q18" s="44">
        <f t="shared" si="4"/>
        <v>4650</v>
      </c>
      <c r="R18" s="52">
        <v>4640.5</v>
      </c>
      <c r="S18" s="51">
        <v>1.4368000000000001</v>
      </c>
      <c r="T18" s="51">
        <v>1.1321000000000001</v>
      </c>
      <c r="U18" s="50">
        <v>108.87</v>
      </c>
      <c r="V18" s="43">
        <v>3229.75</v>
      </c>
      <c r="W18" s="43">
        <v>3224.1</v>
      </c>
      <c r="X18" s="49">
        <f t="shared" si="5"/>
        <v>4099.0195212437056</v>
      </c>
      <c r="Y18" s="48">
        <v>1.4373</v>
      </c>
    </row>
    <row r="19" spans="2:25">
      <c r="B19" s="47">
        <v>42507</v>
      </c>
      <c r="C19" s="46">
        <v>4633.5</v>
      </c>
      <c r="D19" s="45">
        <v>4634</v>
      </c>
      <c r="E19" s="44">
        <f t="shared" si="0"/>
        <v>4633.75</v>
      </c>
      <c r="F19" s="46">
        <v>4628</v>
      </c>
      <c r="G19" s="45">
        <v>4629</v>
      </c>
      <c r="H19" s="44">
        <f t="shared" si="1"/>
        <v>4628.5</v>
      </c>
      <c r="I19" s="46">
        <v>4630</v>
      </c>
      <c r="J19" s="45">
        <v>4640</v>
      </c>
      <c r="K19" s="44">
        <f t="shared" si="2"/>
        <v>4635</v>
      </c>
      <c r="L19" s="46">
        <v>4640</v>
      </c>
      <c r="M19" s="45">
        <v>4650</v>
      </c>
      <c r="N19" s="44">
        <f t="shared" si="3"/>
        <v>4645</v>
      </c>
      <c r="O19" s="46">
        <v>4645</v>
      </c>
      <c r="P19" s="45">
        <v>4655</v>
      </c>
      <c r="Q19" s="44">
        <f t="shared" si="4"/>
        <v>4650</v>
      </c>
      <c r="R19" s="52">
        <v>4634</v>
      </c>
      <c r="S19" s="51">
        <v>1.448</v>
      </c>
      <c r="T19" s="51">
        <v>1.1319999999999999</v>
      </c>
      <c r="U19" s="50">
        <v>109.46</v>
      </c>
      <c r="V19" s="43">
        <v>3200.28</v>
      </c>
      <c r="W19" s="43">
        <v>3195.72</v>
      </c>
      <c r="X19" s="49">
        <f t="shared" si="5"/>
        <v>4093.639575971732</v>
      </c>
      <c r="Y19" s="48">
        <v>1.4484999999999999</v>
      </c>
    </row>
    <row r="20" spans="2:25">
      <c r="B20" s="47">
        <v>42508</v>
      </c>
      <c r="C20" s="46">
        <v>4600</v>
      </c>
      <c r="D20" s="45">
        <v>4600.5</v>
      </c>
      <c r="E20" s="44">
        <f t="shared" si="0"/>
        <v>4600.25</v>
      </c>
      <c r="F20" s="46">
        <v>4588</v>
      </c>
      <c r="G20" s="45">
        <v>4590</v>
      </c>
      <c r="H20" s="44">
        <f t="shared" si="1"/>
        <v>4589</v>
      </c>
      <c r="I20" s="46">
        <v>4590</v>
      </c>
      <c r="J20" s="45">
        <v>4600</v>
      </c>
      <c r="K20" s="44">
        <f t="shared" si="2"/>
        <v>4595</v>
      </c>
      <c r="L20" s="46">
        <v>4605</v>
      </c>
      <c r="M20" s="45">
        <v>4615</v>
      </c>
      <c r="N20" s="44">
        <f t="shared" si="3"/>
        <v>4610</v>
      </c>
      <c r="O20" s="46">
        <v>4610</v>
      </c>
      <c r="P20" s="45">
        <v>4620</v>
      </c>
      <c r="Q20" s="44">
        <f t="shared" si="4"/>
        <v>4615</v>
      </c>
      <c r="R20" s="52">
        <v>4600.5</v>
      </c>
      <c r="S20" s="51">
        <v>1.4549000000000001</v>
      </c>
      <c r="T20" s="51">
        <v>1.1284000000000001</v>
      </c>
      <c r="U20" s="50">
        <v>109.33</v>
      </c>
      <c r="V20" s="43">
        <v>3162.07</v>
      </c>
      <c r="W20" s="43">
        <v>3153.56</v>
      </c>
      <c r="X20" s="49">
        <f t="shared" si="5"/>
        <v>4077.0116979794398</v>
      </c>
      <c r="Y20" s="48">
        <v>1.4555</v>
      </c>
    </row>
    <row r="21" spans="2:25">
      <c r="B21" s="47">
        <v>42509</v>
      </c>
      <c r="C21" s="46">
        <v>4595.5</v>
      </c>
      <c r="D21" s="45">
        <v>4596</v>
      </c>
      <c r="E21" s="44">
        <f t="shared" si="0"/>
        <v>4595.75</v>
      </c>
      <c r="F21" s="46">
        <v>4582</v>
      </c>
      <c r="G21" s="45">
        <v>4583</v>
      </c>
      <c r="H21" s="44">
        <f t="shared" si="1"/>
        <v>4582.5</v>
      </c>
      <c r="I21" s="46">
        <v>4580</v>
      </c>
      <c r="J21" s="45">
        <v>4590</v>
      </c>
      <c r="K21" s="44">
        <f t="shared" si="2"/>
        <v>4585</v>
      </c>
      <c r="L21" s="46">
        <v>4595</v>
      </c>
      <c r="M21" s="45">
        <v>4605</v>
      </c>
      <c r="N21" s="44">
        <f t="shared" si="3"/>
        <v>4600</v>
      </c>
      <c r="O21" s="46">
        <v>4600</v>
      </c>
      <c r="P21" s="45">
        <v>4610</v>
      </c>
      <c r="Q21" s="44">
        <f t="shared" si="4"/>
        <v>4605</v>
      </c>
      <c r="R21" s="52">
        <v>4596</v>
      </c>
      <c r="S21" s="51">
        <v>1.4610000000000001</v>
      </c>
      <c r="T21" s="51">
        <v>1.1192</v>
      </c>
      <c r="U21" s="50">
        <v>109.91</v>
      </c>
      <c r="V21" s="43">
        <v>3145.79</v>
      </c>
      <c r="W21" s="43">
        <v>3135.39</v>
      </c>
      <c r="X21" s="49">
        <f t="shared" si="5"/>
        <v>4106.5046461758402</v>
      </c>
      <c r="Y21" s="48">
        <v>1.4617</v>
      </c>
    </row>
    <row r="22" spans="2:25">
      <c r="B22" s="47">
        <v>42510</v>
      </c>
      <c r="C22" s="46">
        <v>4630</v>
      </c>
      <c r="D22" s="45">
        <v>4630.5</v>
      </c>
      <c r="E22" s="44">
        <f t="shared" si="0"/>
        <v>4630.25</v>
      </c>
      <c r="F22" s="46">
        <v>4622</v>
      </c>
      <c r="G22" s="45">
        <v>4623</v>
      </c>
      <c r="H22" s="44">
        <f t="shared" si="1"/>
        <v>4622.5</v>
      </c>
      <c r="I22" s="46">
        <v>4620</v>
      </c>
      <c r="J22" s="45">
        <v>4630</v>
      </c>
      <c r="K22" s="44">
        <f t="shared" si="2"/>
        <v>4625</v>
      </c>
      <c r="L22" s="46">
        <v>4630</v>
      </c>
      <c r="M22" s="45">
        <v>4640</v>
      </c>
      <c r="N22" s="44">
        <f t="shared" si="3"/>
        <v>4635</v>
      </c>
      <c r="O22" s="46">
        <v>4635</v>
      </c>
      <c r="P22" s="45">
        <v>4645</v>
      </c>
      <c r="Q22" s="44">
        <f t="shared" si="4"/>
        <v>4640</v>
      </c>
      <c r="R22" s="52">
        <v>4630.5</v>
      </c>
      <c r="S22" s="51">
        <v>1.4571000000000001</v>
      </c>
      <c r="T22" s="51">
        <v>1.1221000000000001</v>
      </c>
      <c r="U22" s="50">
        <v>110.35</v>
      </c>
      <c r="V22" s="43">
        <v>3177.89</v>
      </c>
      <c r="W22" s="43">
        <v>3171.22</v>
      </c>
      <c r="X22" s="49">
        <f t="shared" si="5"/>
        <v>4126.6375545851524</v>
      </c>
      <c r="Y22" s="48">
        <v>1.4578</v>
      </c>
    </row>
    <row r="23" spans="2:25">
      <c r="B23" s="47">
        <v>42513</v>
      </c>
      <c r="C23" s="46">
        <v>4571</v>
      </c>
      <c r="D23" s="45">
        <v>4572</v>
      </c>
      <c r="E23" s="44">
        <f t="shared" si="0"/>
        <v>4571.5</v>
      </c>
      <c r="F23" s="46">
        <v>4560</v>
      </c>
      <c r="G23" s="45">
        <v>4562</v>
      </c>
      <c r="H23" s="44">
        <f t="shared" si="1"/>
        <v>4561</v>
      </c>
      <c r="I23" s="46">
        <v>4560</v>
      </c>
      <c r="J23" s="45">
        <v>4570</v>
      </c>
      <c r="K23" s="44">
        <f t="shared" si="2"/>
        <v>4565</v>
      </c>
      <c r="L23" s="46">
        <v>4575</v>
      </c>
      <c r="M23" s="45">
        <v>4585</v>
      </c>
      <c r="N23" s="44">
        <f t="shared" si="3"/>
        <v>4580</v>
      </c>
      <c r="O23" s="46">
        <v>4580</v>
      </c>
      <c r="P23" s="45">
        <v>4590</v>
      </c>
      <c r="Q23" s="44">
        <f t="shared" si="4"/>
        <v>4585</v>
      </c>
      <c r="R23" s="52">
        <v>4572</v>
      </c>
      <c r="S23" s="51">
        <v>1.4482999999999999</v>
      </c>
      <c r="T23" s="51">
        <v>1.1212</v>
      </c>
      <c r="U23" s="50">
        <v>109.48</v>
      </c>
      <c r="V23" s="43">
        <v>3156.8</v>
      </c>
      <c r="W23" s="43">
        <v>3148.38</v>
      </c>
      <c r="X23" s="49">
        <f t="shared" si="5"/>
        <v>4077.7738137709598</v>
      </c>
      <c r="Y23" s="48">
        <v>1.4490000000000001</v>
      </c>
    </row>
    <row r="24" spans="2:25">
      <c r="B24" s="47">
        <v>42514</v>
      </c>
      <c r="C24" s="46">
        <v>4636</v>
      </c>
      <c r="D24" s="45">
        <v>4637</v>
      </c>
      <c r="E24" s="44">
        <f t="shared" si="0"/>
        <v>4636.5</v>
      </c>
      <c r="F24" s="46">
        <v>4609</v>
      </c>
      <c r="G24" s="45">
        <v>4610</v>
      </c>
      <c r="H24" s="44">
        <f t="shared" si="1"/>
        <v>4609.5</v>
      </c>
      <c r="I24" s="46">
        <v>4610</v>
      </c>
      <c r="J24" s="45">
        <v>4620</v>
      </c>
      <c r="K24" s="44">
        <f t="shared" si="2"/>
        <v>4615</v>
      </c>
      <c r="L24" s="46">
        <v>4625</v>
      </c>
      <c r="M24" s="45">
        <v>4635</v>
      </c>
      <c r="N24" s="44">
        <f t="shared" si="3"/>
        <v>4630</v>
      </c>
      <c r="O24" s="46">
        <v>4630</v>
      </c>
      <c r="P24" s="45">
        <v>4640</v>
      </c>
      <c r="Q24" s="44">
        <f t="shared" si="4"/>
        <v>4635</v>
      </c>
      <c r="R24" s="52">
        <v>4637</v>
      </c>
      <c r="S24" s="51">
        <v>1.4601</v>
      </c>
      <c r="T24" s="51">
        <v>1.1171</v>
      </c>
      <c r="U24" s="50">
        <v>109.68</v>
      </c>
      <c r="V24" s="43">
        <v>3175.81</v>
      </c>
      <c r="W24" s="43">
        <v>3155.81</v>
      </c>
      <c r="X24" s="49">
        <f t="shared" si="5"/>
        <v>4150.9265061319493</v>
      </c>
      <c r="Y24" s="48">
        <v>1.4608000000000001</v>
      </c>
    </row>
    <row r="25" spans="2:25">
      <c r="B25" s="47">
        <v>42515</v>
      </c>
      <c r="C25" s="46">
        <v>4635.5</v>
      </c>
      <c r="D25" s="45">
        <v>4636</v>
      </c>
      <c r="E25" s="44">
        <f t="shared" si="0"/>
        <v>4635.75</v>
      </c>
      <c r="F25" s="46">
        <v>4615</v>
      </c>
      <c r="G25" s="45">
        <v>4620</v>
      </c>
      <c r="H25" s="44">
        <f t="shared" si="1"/>
        <v>4617.5</v>
      </c>
      <c r="I25" s="46">
        <v>4615</v>
      </c>
      <c r="J25" s="45">
        <v>4625</v>
      </c>
      <c r="K25" s="44">
        <f t="shared" si="2"/>
        <v>4620</v>
      </c>
      <c r="L25" s="46">
        <v>4630</v>
      </c>
      <c r="M25" s="45">
        <v>4640</v>
      </c>
      <c r="N25" s="44">
        <f t="shared" si="3"/>
        <v>4635</v>
      </c>
      <c r="O25" s="46">
        <v>4635</v>
      </c>
      <c r="P25" s="45">
        <v>4645</v>
      </c>
      <c r="Q25" s="44">
        <f t="shared" si="4"/>
        <v>4640</v>
      </c>
      <c r="R25" s="52">
        <v>4636</v>
      </c>
      <c r="S25" s="51">
        <v>1.4693000000000001</v>
      </c>
      <c r="T25" s="51">
        <v>1.115</v>
      </c>
      <c r="U25" s="50">
        <v>110.16</v>
      </c>
      <c r="V25" s="43">
        <v>3155.24</v>
      </c>
      <c r="W25" s="43">
        <v>3142.64</v>
      </c>
      <c r="X25" s="49">
        <f t="shared" si="5"/>
        <v>4157.8475336322872</v>
      </c>
      <c r="Y25" s="48">
        <v>1.4701</v>
      </c>
    </row>
    <row r="26" spans="2:25">
      <c r="B26" s="47">
        <v>42516</v>
      </c>
      <c r="C26" s="46">
        <v>4705</v>
      </c>
      <c r="D26" s="45">
        <v>4705.5</v>
      </c>
      <c r="E26" s="44">
        <f t="shared" si="0"/>
        <v>4705.25</v>
      </c>
      <c r="F26" s="46">
        <v>4686</v>
      </c>
      <c r="G26" s="45">
        <v>4687</v>
      </c>
      <c r="H26" s="44">
        <f t="shared" si="1"/>
        <v>4686.5</v>
      </c>
      <c r="I26" s="46">
        <v>4685</v>
      </c>
      <c r="J26" s="45">
        <v>4695</v>
      </c>
      <c r="K26" s="44">
        <f t="shared" si="2"/>
        <v>4690</v>
      </c>
      <c r="L26" s="46">
        <v>4700</v>
      </c>
      <c r="M26" s="45">
        <v>4710</v>
      </c>
      <c r="N26" s="44">
        <f t="shared" si="3"/>
        <v>4705</v>
      </c>
      <c r="O26" s="46">
        <v>4705</v>
      </c>
      <c r="P26" s="45">
        <v>4715</v>
      </c>
      <c r="Q26" s="44">
        <f t="shared" si="4"/>
        <v>4710</v>
      </c>
      <c r="R26" s="52">
        <v>4705.5</v>
      </c>
      <c r="S26" s="51">
        <v>1.4703999999999999</v>
      </c>
      <c r="T26" s="51">
        <v>1.1171</v>
      </c>
      <c r="U26" s="50">
        <v>110.09</v>
      </c>
      <c r="V26" s="43">
        <v>3200.15</v>
      </c>
      <c r="W26" s="43">
        <v>3185.83</v>
      </c>
      <c r="X26" s="49">
        <f t="shared" si="5"/>
        <v>4212.2459940918452</v>
      </c>
      <c r="Y26" s="48">
        <v>1.4712000000000001</v>
      </c>
    </row>
    <row r="27" spans="2:25">
      <c r="B27" s="47">
        <v>42517</v>
      </c>
      <c r="C27" s="46">
        <v>4725</v>
      </c>
      <c r="D27" s="45">
        <v>4725.5</v>
      </c>
      <c r="E27" s="44">
        <f t="shared" si="0"/>
        <v>4725.25</v>
      </c>
      <c r="F27" s="46">
        <v>4700</v>
      </c>
      <c r="G27" s="45">
        <v>4705</v>
      </c>
      <c r="H27" s="44">
        <f t="shared" si="1"/>
        <v>4702.5</v>
      </c>
      <c r="I27" s="46">
        <v>4705</v>
      </c>
      <c r="J27" s="45">
        <v>4715</v>
      </c>
      <c r="K27" s="44">
        <f t="shared" si="2"/>
        <v>4710</v>
      </c>
      <c r="L27" s="46">
        <v>4715</v>
      </c>
      <c r="M27" s="45">
        <v>4725</v>
      </c>
      <c r="N27" s="44">
        <f t="shared" si="3"/>
        <v>4720</v>
      </c>
      <c r="O27" s="46">
        <v>4725</v>
      </c>
      <c r="P27" s="45">
        <v>4735</v>
      </c>
      <c r="Q27" s="44">
        <f t="shared" si="4"/>
        <v>4730</v>
      </c>
      <c r="R27" s="52">
        <v>4725.5</v>
      </c>
      <c r="S27" s="51">
        <v>1.4649000000000001</v>
      </c>
      <c r="T27" s="51">
        <v>1.1166</v>
      </c>
      <c r="U27" s="50">
        <v>109.68</v>
      </c>
      <c r="V27" s="43">
        <v>3225.82</v>
      </c>
      <c r="W27" s="43">
        <v>3209.85</v>
      </c>
      <c r="X27" s="49">
        <f t="shared" si="5"/>
        <v>4232.0437041017376</v>
      </c>
      <c r="Y27" s="48">
        <v>1.4658</v>
      </c>
    </row>
    <row r="28" spans="2:25">
      <c r="B28" s="47">
        <v>42521</v>
      </c>
      <c r="C28" s="46">
        <v>4698</v>
      </c>
      <c r="D28" s="45">
        <v>4700</v>
      </c>
      <c r="E28" s="44">
        <f t="shared" si="0"/>
        <v>4699</v>
      </c>
      <c r="F28" s="46">
        <v>4674</v>
      </c>
      <c r="G28" s="45">
        <v>4675</v>
      </c>
      <c r="H28" s="44">
        <f t="shared" si="1"/>
        <v>4674.5</v>
      </c>
      <c r="I28" s="46">
        <v>4675</v>
      </c>
      <c r="J28" s="45">
        <v>4685</v>
      </c>
      <c r="K28" s="44">
        <f t="shared" si="2"/>
        <v>4680</v>
      </c>
      <c r="L28" s="46">
        <v>4685</v>
      </c>
      <c r="M28" s="45">
        <v>4695</v>
      </c>
      <c r="N28" s="44">
        <f t="shared" si="3"/>
        <v>4690</v>
      </c>
      <c r="O28" s="46">
        <v>4695</v>
      </c>
      <c r="P28" s="45">
        <v>4705</v>
      </c>
      <c r="Q28" s="44">
        <f t="shared" si="4"/>
        <v>4700</v>
      </c>
      <c r="R28" s="52">
        <v>4700</v>
      </c>
      <c r="S28" s="51">
        <v>1.4643999999999999</v>
      </c>
      <c r="T28" s="51">
        <v>1.1163000000000001</v>
      </c>
      <c r="U28" s="50">
        <v>111.02</v>
      </c>
      <c r="V28" s="43">
        <v>3209.51</v>
      </c>
      <c r="W28" s="43">
        <v>3190.47</v>
      </c>
      <c r="X28" s="49">
        <f t="shared" si="5"/>
        <v>4210.3377228343634</v>
      </c>
      <c r="Y28" s="48">
        <v>1.4653</v>
      </c>
    </row>
    <row r="29" spans="2:25" s="10" customFormat="1">
      <c r="B29" s="42" t="s">
        <v>11</v>
      </c>
      <c r="C29" s="41">
        <f>ROUND(AVERAGE(C9:C28),2)</f>
        <v>4707.3500000000004</v>
      </c>
      <c r="D29" s="40">
        <f>ROUND(AVERAGE(D9:D28),2)</f>
        <v>4708.3500000000004</v>
      </c>
      <c r="E29" s="39">
        <f>ROUND(AVERAGE(C29:D29),2)</f>
        <v>4707.8500000000004</v>
      </c>
      <c r="F29" s="41">
        <f>ROUND(AVERAGE(F9:F28),2)</f>
        <v>4693</v>
      </c>
      <c r="G29" s="40">
        <f>ROUND(AVERAGE(G9:G28),2)</f>
        <v>4695</v>
      </c>
      <c r="H29" s="39">
        <f>ROUND(AVERAGE(F29:G29),2)</f>
        <v>4694</v>
      </c>
      <c r="I29" s="41">
        <f>ROUND(AVERAGE(I9:I28),2)</f>
        <v>4689.25</v>
      </c>
      <c r="J29" s="40">
        <f>ROUND(AVERAGE(J9:J28),2)</f>
        <v>4699.25</v>
      </c>
      <c r="K29" s="39">
        <f>ROUND(AVERAGE(I29:J29),2)</f>
        <v>4694.25</v>
      </c>
      <c r="L29" s="41">
        <f>ROUND(AVERAGE(L9:L28),2)</f>
        <v>4697.75</v>
      </c>
      <c r="M29" s="40">
        <f>ROUND(AVERAGE(M9:M28),2)</f>
        <v>4707.75</v>
      </c>
      <c r="N29" s="39">
        <f>ROUND(AVERAGE(L29:M29),2)</f>
        <v>4702.75</v>
      </c>
      <c r="O29" s="41">
        <f>ROUND(AVERAGE(O9:O28),2)</f>
        <v>4701.5</v>
      </c>
      <c r="P29" s="40">
        <f>ROUND(AVERAGE(P9:P28),2)</f>
        <v>4711.5</v>
      </c>
      <c r="Q29" s="39">
        <f>ROUND(AVERAGE(O29:P29),2)</f>
        <v>4706.5</v>
      </c>
      <c r="R29" s="38">
        <f>ROUND(AVERAGE(R9:R28),2)</f>
        <v>4708.3500000000004</v>
      </c>
      <c r="S29" s="37">
        <f>ROUND(AVERAGE(S9:S28),4)</f>
        <v>1.4530000000000001</v>
      </c>
      <c r="T29" s="36">
        <f>ROUND(AVERAGE(T9:T28),4)</f>
        <v>1.1309</v>
      </c>
      <c r="U29" s="175">
        <f>ROUND(AVERAGE(U9:U28),2)</f>
        <v>108.95</v>
      </c>
      <c r="V29" s="35">
        <f>AVERAGE(V9:V28)</f>
        <v>3240.5650000000001</v>
      </c>
      <c r="W29" s="35">
        <f>AVERAGE(W9:W28)</f>
        <v>3230.0425</v>
      </c>
      <c r="X29" s="35">
        <f>AVERAGE(X9:X28)</f>
        <v>4163.112999902829</v>
      </c>
      <c r="Y29" s="34">
        <f>AVERAGE(Y9:Y28)</f>
        <v>1.4536200000000001</v>
      </c>
    </row>
    <row r="30" spans="2:25" s="5" customFormat="1">
      <c r="B30" s="33" t="s">
        <v>12</v>
      </c>
      <c r="C30" s="32">
        <f t="shared" ref="C30:Y30" si="6">MAX(C9:C28)</f>
        <v>4955</v>
      </c>
      <c r="D30" s="31">
        <f t="shared" si="6"/>
        <v>4960</v>
      </c>
      <c r="E30" s="30">
        <f t="shared" si="6"/>
        <v>4957.5</v>
      </c>
      <c r="F30" s="32">
        <f t="shared" si="6"/>
        <v>4952</v>
      </c>
      <c r="G30" s="31">
        <f t="shared" si="6"/>
        <v>4954</v>
      </c>
      <c r="H30" s="30">
        <f t="shared" si="6"/>
        <v>4953</v>
      </c>
      <c r="I30" s="32">
        <f t="shared" si="6"/>
        <v>4940</v>
      </c>
      <c r="J30" s="31">
        <f t="shared" si="6"/>
        <v>4950</v>
      </c>
      <c r="K30" s="30">
        <f t="shared" si="6"/>
        <v>4945</v>
      </c>
      <c r="L30" s="32">
        <f t="shared" si="6"/>
        <v>4940</v>
      </c>
      <c r="M30" s="31">
        <f t="shared" si="6"/>
        <v>4950</v>
      </c>
      <c r="N30" s="30">
        <f t="shared" si="6"/>
        <v>4945</v>
      </c>
      <c r="O30" s="32">
        <f t="shared" si="6"/>
        <v>4940</v>
      </c>
      <c r="P30" s="31">
        <f t="shared" si="6"/>
        <v>4950</v>
      </c>
      <c r="Q30" s="30">
        <f t="shared" si="6"/>
        <v>4945</v>
      </c>
      <c r="R30" s="29">
        <f t="shared" si="6"/>
        <v>4960</v>
      </c>
      <c r="S30" s="28">
        <f t="shared" si="6"/>
        <v>1.4703999999999999</v>
      </c>
      <c r="T30" s="27">
        <f t="shared" si="6"/>
        <v>1.1566000000000001</v>
      </c>
      <c r="U30" s="26">
        <f t="shared" si="6"/>
        <v>111.02</v>
      </c>
      <c r="V30" s="25">
        <f t="shared" si="6"/>
        <v>3390.29</v>
      </c>
      <c r="W30" s="25">
        <f t="shared" si="6"/>
        <v>3385.27</v>
      </c>
      <c r="X30" s="25">
        <f t="shared" si="6"/>
        <v>4288.4316098910595</v>
      </c>
      <c r="Y30" s="24">
        <f t="shared" si="6"/>
        <v>1.4712000000000001</v>
      </c>
    </row>
    <row r="31" spans="2:25" s="5" customFormat="1" ht="13.5" thickBot="1">
      <c r="B31" s="23" t="s">
        <v>13</v>
      </c>
      <c r="C31" s="22">
        <f t="shared" ref="C31:Y31" si="7">MIN(C9:C28)</f>
        <v>4571</v>
      </c>
      <c r="D31" s="21">
        <f t="shared" si="7"/>
        <v>4572</v>
      </c>
      <c r="E31" s="20">
        <f t="shared" si="7"/>
        <v>4571.5</v>
      </c>
      <c r="F31" s="22">
        <f t="shared" si="7"/>
        <v>4560</v>
      </c>
      <c r="G31" s="21">
        <f t="shared" si="7"/>
        <v>4562</v>
      </c>
      <c r="H31" s="20">
        <f t="shared" si="7"/>
        <v>4561</v>
      </c>
      <c r="I31" s="22">
        <f t="shared" si="7"/>
        <v>4560</v>
      </c>
      <c r="J31" s="21">
        <f t="shared" si="7"/>
        <v>4570</v>
      </c>
      <c r="K31" s="20">
        <f t="shared" si="7"/>
        <v>4565</v>
      </c>
      <c r="L31" s="22">
        <f t="shared" si="7"/>
        <v>4575</v>
      </c>
      <c r="M31" s="21">
        <f t="shared" si="7"/>
        <v>4585</v>
      </c>
      <c r="N31" s="20">
        <f t="shared" si="7"/>
        <v>4580</v>
      </c>
      <c r="O31" s="22">
        <f t="shared" si="7"/>
        <v>4580</v>
      </c>
      <c r="P31" s="21">
        <f t="shared" si="7"/>
        <v>4590</v>
      </c>
      <c r="Q31" s="20">
        <f t="shared" si="7"/>
        <v>4585</v>
      </c>
      <c r="R31" s="19">
        <f t="shared" si="7"/>
        <v>4572</v>
      </c>
      <c r="S31" s="18">
        <f t="shared" si="7"/>
        <v>1.4368000000000001</v>
      </c>
      <c r="T31" s="17">
        <f t="shared" si="7"/>
        <v>1.115</v>
      </c>
      <c r="U31" s="16">
        <f t="shared" si="7"/>
        <v>105.87</v>
      </c>
      <c r="V31" s="15">
        <f t="shared" si="7"/>
        <v>3145.79</v>
      </c>
      <c r="W31" s="15">
        <f t="shared" si="7"/>
        <v>3135.39</v>
      </c>
      <c r="X31" s="15">
        <f t="shared" si="7"/>
        <v>4077.0116979794398</v>
      </c>
      <c r="Y31" s="14">
        <f t="shared" si="7"/>
        <v>1.4373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35</v>
      </c>
    </row>
    <row r="6" spans="1:19" ht="13.5" thickBot="1">
      <c r="B6" s="1">
        <v>42493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42493</v>
      </c>
      <c r="C9" s="46">
        <v>23000</v>
      </c>
      <c r="D9" s="45">
        <v>23500</v>
      </c>
      <c r="E9" s="44">
        <f t="shared" ref="E9:E28" si="0">AVERAGE(C9:D9)</f>
        <v>23250</v>
      </c>
      <c r="F9" s="46">
        <v>23000</v>
      </c>
      <c r="G9" s="45">
        <v>23500</v>
      </c>
      <c r="H9" s="44">
        <f t="shared" ref="H9:H28" si="1">AVERAGE(F9:G9)</f>
        <v>23250</v>
      </c>
      <c r="I9" s="46">
        <v>23270</v>
      </c>
      <c r="J9" s="45">
        <v>24270</v>
      </c>
      <c r="K9" s="44">
        <f t="shared" ref="K9:K28" si="2">AVERAGE(I9:J9)</f>
        <v>23770</v>
      </c>
      <c r="L9" s="52">
        <v>23500</v>
      </c>
      <c r="M9" s="51">
        <v>1.4630000000000001</v>
      </c>
      <c r="N9" s="53">
        <v>1.1566000000000001</v>
      </c>
      <c r="O9" s="50">
        <v>105.87</v>
      </c>
      <c r="P9" s="43">
        <v>16062.88</v>
      </c>
      <c r="Q9" s="43">
        <v>16058.49</v>
      </c>
      <c r="R9" s="49">
        <f t="shared" ref="R9:R28" si="3">L9/N9</f>
        <v>20318.173958153206</v>
      </c>
      <c r="S9" s="48">
        <v>1.4634</v>
      </c>
    </row>
    <row r="10" spans="1:19">
      <c r="B10" s="47">
        <v>42494</v>
      </c>
      <c r="C10" s="46">
        <v>23500</v>
      </c>
      <c r="D10" s="45">
        <v>24000</v>
      </c>
      <c r="E10" s="44">
        <f t="shared" si="0"/>
        <v>23750</v>
      </c>
      <c r="F10" s="46">
        <v>23500</v>
      </c>
      <c r="G10" s="45">
        <v>24000</v>
      </c>
      <c r="H10" s="44">
        <f t="shared" si="1"/>
        <v>23750</v>
      </c>
      <c r="I10" s="46">
        <v>23770</v>
      </c>
      <c r="J10" s="45">
        <v>24770</v>
      </c>
      <c r="K10" s="44">
        <f t="shared" si="2"/>
        <v>24270</v>
      </c>
      <c r="L10" s="52">
        <v>24000</v>
      </c>
      <c r="M10" s="51">
        <v>1.4511000000000001</v>
      </c>
      <c r="N10" s="51">
        <v>1.1505000000000001</v>
      </c>
      <c r="O10" s="50">
        <v>106.62</v>
      </c>
      <c r="P10" s="43">
        <v>16539.18</v>
      </c>
      <c r="Q10" s="43">
        <v>16533.48</v>
      </c>
      <c r="R10" s="49">
        <f t="shared" si="3"/>
        <v>20860.495436766621</v>
      </c>
      <c r="S10" s="48">
        <v>1.4516</v>
      </c>
    </row>
    <row r="11" spans="1:19">
      <c r="B11" s="47">
        <v>42495</v>
      </c>
      <c r="C11" s="46">
        <v>23500</v>
      </c>
      <c r="D11" s="45">
        <v>23750</v>
      </c>
      <c r="E11" s="44">
        <f t="shared" si="0"/>
        <v>23625</v>
      </c>
      <c r="F11" s="46">
        <v>23500</v>
      </c>
      <c r="G11" s="45">
        <v>24000</v>
      </c>
      <c r="H11" s="44">
        <f t="shared" si="1"/>
        <v>23750</v>
      </c>
      <c r="I11" s="46">
        <v>23765</v>
      </c>
      <c r="J11" s="45">
        <v>24765</v>
      </c>
      <c r="K11" s="44">
        <f t="shared" si="2"/>
        <v>24265</v>
      </c>
      <c r="L11" s="52">
        <v>23750</v>
      </c>
      <c r="M11" s="51">
        <v>1.4489000000000001</v>
      </c>
      <c r="N11" s="51">
        <v>1.1433</v>
      </c>
      <c r="O11" s="50">
        <v>107.17</v>
      </c>
      <c r="P11" s="43">
        <v>16391.75</v>
      </c>
      <c r="Q11" s="43">
        <v>16558.580000000002</v>
      </c>
      <c r="R11" s="49">
        <f t="shared" si="3"/>
        <v>20773.200384850872</v>
      </c>
      <c r="S11" s="48">
        <v>1.4494</v>
      </c>
    </row>
    <row r="12" spans="1:19">
      <c r="B12" s="47">
        <v>42496</v>
      </c>
      <c r="C12" s="46">
        <v>23500</v>
      </c>
      <c r="D12" s="45">
        <v>24000</v>
      </c>
      <c r="E12" s="44">
        <f t="shared" si="0"/>
        <v>23750</v>
      </c>
      <c r="F12" s="46">
        <v>23500</v>
      </c>
      <c r="G12" s="45">
        <v>24000</v>
      </c>
      <c r="H12" s="44">
        <f t="shared" si="1"/>
        <v>23750</v>
      </c>
      <c r="I12" s="46">
        <v>23765</v>
      </c>
      <c r="J12" s="45">
        <v>24765</v>
      </c>
      <c r="K12" s="44">
        <f t="shared" si="2"/>
        <v>24265</v>
      </c>
      <c r="L12" s="52">
        <v>24000</v>
      </c>
      <c r="M12" s="51">
        <v>1.4481999999999999</v>
      </c>
      <c r="N12" s="51">
        <v>1.1426000000000001</v>
      </c>
      <c r="O12" s="50">
        <v>106.95</v>
      </c>
      <c r="P12" s="43">
        <v>16572.3</v>
      </c>
      <c r="Q12" s="43">
        <v>16566.580000000002</v>
      </c>
      <c r="R12" s="49">
        <f t="shared" si="3"/>
        <v>21004.726063364255</v>
      </c>
      <c r="S12" s="48">
        <v>1.4487000000000001</v>
      </c>
    </row>
    <row r="13" spans="1:19">
      <c r="B13" s="47">
        <v>42499</v>
      </c>
      <c r="C13" s="46">
        <v>23500</v>
      </c>
      <c r="D13" s="45">
        <v>23505</v>
      </c>
      <c r="E13" s="44">
        <f t="shared" si="0"/>
        <v>23502.5</v>
      </c>
      <c r="F13" s="46">
        <v>23000</v>
      </c>
      <c r="G13" s="45">
        <v>23500</v>
      </c>
      <c r="H13" s="44">
        <f t="shared" si="1"/>
        <v>23250</v>
      </c>
      <c r="I13" s="46">
        <v>23515</v>
      </c>
      <c r="J13" s="45">
        <v>24515</v>
      </c>
      <c r="K13" s="44">
        <f t="shared" si="2"/>
        <v>24015</v>
      </c>
      <c r="L13" s="52">
        <v>23505</v>
      </c>
      <c r="M13" s="51">
        <v>1.4414</v>
      </c>
      <c r="N13" s="51">
        <v>1.1382000000000001</v>
      </c>
      <c r="O13" s="50">
        <v>108.33</v>
      </c>
      <c r="P13" s="43">
        <v>16307.06</v>
      </c>
      <c r="Q13" s="43">
        <v>16297.94</v>
      </c>
      <c r="R13" s="49">
        <f t="shared" si="3"/>
        <v>20651.027938850817</v>
      </c>
      <c r="S13" s="48">
        <v>1.4419</v>
      </c>
    </row>
    <row r="14" spans="1:19">
      <c r="B14" s="47">
        <v>42500</v>
      </c>
      <c r="C14" s="46">
        <v>23000</v>
      </c>
      <c r="D14" s="45">
        <v>23500</v>
      </c>
      <c r="E14" s="44">
        <f t="shared" si="0"/>
        <v>23250</v>
      </c>
      <c r="F14" s="46">
        <v>23000</v>
      </c>
      <c r="G14" s="45">
        <v>23500</v>
      </c>
      <c r="H14" s="44">
        <f t="shared" si="1"/>
        <v>23250</v>
      </c>
      <c r="I14" s="46">
        <v>23260</v>
      </c>
      <c r="J14" s="45">
        <v>24260</v>
      </c>
      <c r="K14" s="44">
        <f t="shared" si="2"/>
        <v>23760</v>
      </c>
      <c r="L14" s="52">
        <v>23500</v>
      </c>
      <c r="M14" s="51">
        <v>1.4429000000000001</v>
      </c>
      <c r="N14" s="51">
        <v>1.1367</v>
      </c>
      <c r="O14" s="50">
        <v>109.19</v>
      </c>
      <c r="P14" s="43">
        <v>16286.64</v>
      </c>
      <c r="Q14" s="43">
        <v>16281</v>
      </c>
      <c r="R14" s="49">
        <f t="shared" si="3"/>
        <v>20673.880531362716</v>
      </c>
      <c r="S14" s="48">
        <v>1.4434</v>
      </c>
    </row>
    <row r="15" spans="1:19">
      <c r="B15" s="47">
        <v>42501</v>
      </c>
      <c r="C15" s="46">
        <v>23000</v>
      </c>
      <c r="D15" s="45">
        <v>23500</v>
      </c>
      <c r="E15" s="44">
        <f t="shared" si="0"/>
        <v>23250</v>
      </c>
      <c r="F15" s="46">
        <v>23000</v>
      </c>
      <c r="G15" s="45">
        <v>23500</v>
      </c>
      <c r="H15" s="44">
        <f t="shared" si="1"/>
        <v>23250</v>
      </c>
      <c r="I15" s="46">
        <v>23260</v>
      </c>
      <c r="J15" s="45">
        <v>24260</v>
      </c>
      <c r="K15" s="44">
        <f t="shared" si="2"/>
        <v>23760</v>
      </c>
      <c r="L15" s="52">
        <v>23500</v>
      </c>
      <c r="M15" s="51">
        <v>1.4442999999999999</v>
      </c>
      <c r="N15" s="51">
        <v>1.1398999999999999</v>
      </c>
      <c r="O15" s="50">
        <v>108.72</v>
      </c>
      <c r="P15" s="43">
        <v>16270.86</v>
      </c>
      <c r="Q15" s="43">
        <v>16265.23</v>
      </c>
      <c r="R15" s="49">
        <f t="shared" si="3"/>
        <v>20615.843495043428</v>
      </c>
      <c r="S15" s="48">
        <v>1.4448000000000001</v>
      </c>
    </row>
    <row r="16" spans="1:19">
      <c r="B16" s="47">
        <v>42502</v>
      </c>
      <c r="C16" s="46">
        <v>23500</v>
      </c>
      <c r="D16" s="45">
        <v>24000</v>
      </c>
      <c r="E16" s="44">
        <f t="shared" si="0"/>
        <v>23750</v>
      </c>
      <c r="F16" s="46">
        <v>23500</v>
      </c>
      <c r="G16" s="45">
        <v>24000</v>
      </c>
      <c r="H16" s="44">
        <f t="shared" si="1"/>
        <v>23750</v>
      </c>
      <c r="I16" s="46">
        <v>23755</v>
      </c>
      <c r="J16" s="45">
        <v>24755</v>
      </c>
      <c r="K16" s="44">
        <f t="shared" si="2"/>
        <v>24255</v>
      </c>
      <c r="L16" s="52">
        <v>24000</v>
      </c>
      <c r="M16" s="51">
        <v>1.4446000000000001</v>
      </c>
      <c r="N16" s="51">
        <v>1.1379999999999999</v>
      </c>
      <c r="O16" s="50">
        <v>109.39</v>
      </c>
      <c r="P16" s="43">
        <v>16613.599999999999</v>
      </c>
      <c r="Q16" s="43">
        <v>16607.849999999999</v>
      </c>
      <c r="R16" s="49">
        <f t="shared" si="3"/>
        <v>21089.630931458702</v>
      </c>
      <c r="S16" s="48">
        <v>1.4451000000000001</v>
      </c>
    </row>
    <row r="17" spans="2:19">
      <c r="B17" s="47">
        <v>42503</v>
      </c>
      <c r="C17" s="46">
        <v>23300</v>
      </c>
      <c r="D17" s="45">
        <v>23400</v>
      </c>
      <c r="E17" s="44">
        <f t="shared" si="0"/>
        <v>23350</v>
      </c>
      <c r="F17" s="46">
        <v>23250</v>
      </c>
      <c r="G17" s="45">
        <v>23750</v>
      </c>
      <c r="H17" s="44">
        <f t="shared" si="1"/>
        <v>23500</v>
      </c>
      <c r="I17" s="46">
        <v>23505</v>
      </c>
      <c r="J17" s="45">
        <v>24505</v>
      </c>
      <c r="K17" s="44">
        <f t="shared" si="2"/>
        <v>24005</v>
      </c>
      <c r="L17" s="52">
        <v>23400</v>
      </c>
      <c r="M17" s="51">
        <v>1.4406000000000001</v>
      </c>
      <c r="N17" s="51">
        <v>1.1351</v>
      </c>
      <c r="O17" s="50">
        <v>108.82</v>
      </c>
      <c r="P17" s="43">
        <v>16243.23</v>
      </c>
      <c r="Q17" s="43">
        <v>16480.47</v>
      </c>
      <c r="R17" s="49">
        <f t="shared" si="3"/>
        <v>20614.923795260329</v>
      </c>
      <c r="S17" s="48">
        <v>1.4411</v>
      </c>
    </row>
    <row r="18" spans="2:19">
      <c r="B18" s="47">
        <v>42506</v>
      </c>
      <c r="C18" s="46">
        <v>23250</v>
      </c>
      <c r="D18" s="45">
        <v>23750</v>
      </c>
      <c r="E18" s="44">
        <f t="shared" si="0"/>
        <v>23500</v>
      </c>
      <c r="F18" s="46">
        <v>23250</v>
      </c>
      <c r="G18" s="45">
        <v>23750</v>
      </c>
      <c r="H18" s="44">
        <f t="shared" si="1"/>
        <v>23500</v>
      </c>
      <c r="I18" s="46">
        <v>23500</v>
      </c>
      <c r="J18" s="45">
        <v>24500</v>
      </c>
      <c r="K18" s="44">
        <f t="shared" si="2"/>
        <v>24000</v>
      </c>
      <c r="L18" s="52">
        <v>23750</v>
      </c>
      <c r="M18" s="51">
        <v>1.4368000000000001</v>
      </c>
      <c r="N18" s="51">
        <v>1.1321000000000001</v>
      </c>
      <c r="O18" s="50">
        <v>108.87</v>
      </c>
      <c r="P18" s="43">
        <v>16529.79</v>
      </c>
      <c r="Q18" s="43">
        <v>16524.04</v>
      </c>
      <c r="R18" s="49">
        <f t="shared" si="3"/>
        <v>20978.712127903895</v>
      </c>
      <c r="S18" s="48">
        <v>1.4373</v>
      </c>
    </row>
    <row r="19" spans="2:19">
      <c r="B19" s="47">
        <v>42507</v>
      </c>
      <c r="C19" s="46">
        <v>23000</v>
      </c>
      <c r="D19" s="45">
        <v>23010</v>
      </c>
      <c r="E19" s="44">
        <f t="shared" si="0"/>
        <v>23005</v>
      </c>
      <c r="F19" s="46">
        <v>23000</v>
      </c>
      <c r="G19" s="45">
        <v>23500</v>
      </c>
      <c r="H19" s="44">
        <f t="shared" si="1"/>
        <v>23250</v>
      </c>
      <c r="I19" s="46">
        <v>23250</v>
      </c>
      <c r="J19" s="45">
        <v>24250</v>
      </c>
      <c r="K19" s="44">
        <f t="shared" si="2"/>
        <v>23750</v>
      </c>
      <c r="L19" s="52">
        <v>23010</v>
      </c>
      <c r="M19" s="51">
        <v>1.448</v>
      </c>
      <c r="N19" s="51">
        <v>1.1319999999999999</v>
      </c>
      <c r="O19" s="50">
        <v>109.46</v>
      </c>
      <c r="P19" s="43">
        <v>15890.88</v>
      </c>
      <c r="Q19" s="43">
        <v>16223.68</v>
      </c>
      <c r="R19" s="49">
        <f t="shared" si="3"/>
        <v>20326.855123674912</v>
      </c>
      <c r="S19" s="48">
        <v>1.4484999999999999</v>
      </c>
    </row>
    <row r="20" spans="2:19">
      <c r="B20" s="47">
        <v>42508</v>
      </c>
      <c r="C20" s="46">
        <v>23300</v>
      </c>
      <c r="D20" s="45">
        <v>23310</v>
      </c>
      <c r="E20" s="44">
        <f t="shared" si="0"/>
        <v>23305</v>
      </c>
      <c r="F20" s="46">
        <v>23250</v>
      </c>
      <c r="G20" s="45">
        <v>23750</v>
      </c>
      <c r="H20" s="44">
        <f t="shared" si="1"/>
        <v>23500</v>
      </c>
      <c r="I20" s="46">
        <v>23495</v>
      </c>
      <c r="J20" s="45">
        <v>24495</v>
      </c>
      <c r="K20" s="44">
        <f t="shared" si="2"/>
        <v>23995</v>
      </c>
      <c r="L20" s="52">
        <v>23310</v>
      </c>
      <c r="M20" s="51">
        <v>1.4549000000000001</v>
      </c>
      <c r="N20" s="51">
        <v>1.1284000000000001</v>
      </c>
      <c r="O20" s="50">
        <v>109.33</v>
      </c>
      <c r="P20" s="43">
        <v>16021.72</v>
      </c>
      <c r="Q20" s="43">
        <v>16317.42</v>
      </c>
      <c r="R20" s="49">
        <f t="shared" si="3"/>
        <v>20657.5682382134</v>
      </c>
      <c r="S20" s="48">
        <v>1.4555</v>
      </c>
    </row>
    <row r="21" spans="2:19">
      <c r="B21" s="47">
        <v>42509</v>
      </c>
      <c r="C21" s="46">
        <v>23250</v>
      </c>
      <c r="D21" s="45">
        <v>23255</v>
      </c>
      <c r="E21" s="44">
        <f t="shared" si="0"/>
        <v>23252.5</v>
      </c>
      <c r="F21" s="46">
        <v>23000</v>
      </c>
      <c r="G21" s="45">
        <v>23500</v>
      </c>
      <c r="H21" s="44">
        <f t="shared" si="1"/>
        <v>23250</v>
      </c>
      <c r="I21" s="46">
        <v>23245</v>
      </c>
      <c r="J21" s="45">
        <v>24245</v>
      </c>
      <c r="K21" s="44">
        <f t="shared" si="2"/>
        <v>23745</v>
      </c>
      <c r="L21" s="52">
        <v>23255</v>
      </c>
      <c r="M21" s="51">
        <v>1.4610000000000001</v>
      </c>
      <c r="N21" s="51">
        <v>1.1192</v>
      </c>
      <c r="O21" s="50">
        <v>109.91</v>
      </c>
      <c r="P21" s="43">
        <v>15917.18</v>
      </c>
      <c r="Q21" s="43">
        <v>16077.17</v>
      </c>
      <c r="R21" s="49">
        <f t="shared" si="3"/>
        <v>20778.234453180845</v>
      </c>
      <c r="S21" s="48">
        <v>1.4617</v>
      </c>
    </row>
    <row r="22" spans="2:19">
      <c r="B22" s="47">
        <v>42510</v>
      </c>
      <c r="C22" s="46">
        <v>23750</v>
      </c>
      <c r="D22" s="45">
        <v>24000</v>
      </c>
      <c r="E22" s="44">
        <f t="shared" si="0"/>
        <v>23875</v>
      </c>
      <c r="F22" s="46">
        <v>23750</v>
      </c>
      <c r="G22" s="45">
        <v>24000</v>
      </c>
      <c r="H22" s="44">
        <f t="shared" si="1"/>
        <v>23875</v>
      </c>
      <c r="I22" s="46">
        <v>23870</v>
      </c>
      <c r="J22" s="45">
        <v>24870</v>
      </c>
      <c r="K22" s="44">
        <f t="shared" si="2"/>
        <v>24370</v>
      </c>
      <c r="L22" s="52">
        <v>24000</v>
      </c>
      <c r="M22" s="51">
        <v>1.4571000000000001</v>
      </c>
      <c r="N22" s="51">
        <v>1.1221000000000001</v>
      </c>
      <c r="O22" s="50">
        <v>110.35</v>
      </c>
      <c r="P22" s="43">
        <v>16471.07</v>
      </c>
      <c r="Q22" s="43">
        <v>16463.16</v>
      </c>
      <c r="R22" s="49">
        <f t="shared" si="3"/>
        <v>21388.468050975847</v>
      </c>
      <c r="S22" s="48">
        <v>1.4578</v>
      </c>
    </row>
    <row r="23" spans="2:19">
      <c r="B23" s="47">
        <v>42513</v>
      </c>
      <c r="C23" s="46">
        <v>23250</v>
      </c>
      <c r="D23" s="45">
        <v>23300</v>
      </c>
      <c r="E23" s="44">
        <f t="shared" si="0"/>
        <v>23275</v>
      </c>
      <c r="F23" s="46">
        <v>23000</v>
      </c>
      <c r="G23" s="45">
        <v>23500</v>
      </c>
      <c r="H23" s="44">
        <f t="shared" si="1"/>
        <v>23250</v>
      </c>
      <c r="I23" s="46">
        <v>23240</v>
      </c>
      <c r="J23" s="45">
        <v>24240</v>
      </c>
      <c r="K23" s="44">
        <f t="shared" si="2"/>
        <v>23740</v>
      </c>
      <c r="L23" s="52">
        <v>23300</v>
      </c>
      <c r="M23" s="51">
        <v>1.4482999999999999</v>
      </c>
      <c r="N23" s="51">
        <v>1.1212</v>
      </c>
      <c r="O23" s="50">
        <v>109.48</v>
      </c>
      <c r="P23" s="43">
        <v>16087.83</v>
      </c>
      <c r="Q23" s="43">
        <v>16218.08</v>
      </c>
      <c r="R23" s="49">
        <f t="shared" si="3"/>
        <v>20781.305743845878</v>
      </c>
      <c r="S23" s="48">
        <v>1.4490000000000001</v>
      </c>
    </row>
    <row r="24" spans="2:19">
      <c r="B24" s="47">
        <v>42514</v>
      </c>
      <c r="C24" s="46">
        <v>23300</v>
      </c>
      <c r="D24" s="45">
        <v>23600</v>
      </c>
      <c r="E24" s="44">
        <f t="shared" si="0"/>
        <v>23450</v>
      </c>
      <c r="F24" s="46">
        <v>23000</v>
      </c>
      <c r="G24" s="45">
        <v>23500</v>
      </c>
      <c r="H24" s="44">
        <f t="shared" si="1"/>
        <v>23250</v>
      </c>
      <c r="I24" s="46">
        <v>23240</v>
      </c>
      <c r="J24" s="45">
        <v>24240</v>
      </c>
      <c r="K24" s="44">
        <f t="shared" si="2"/>
        <v>23740</v>
      </c>
      <c r="L24" s="52">
        <v>23600</v>
      </c>
      <c r="M24" s="51">
        <v>1.4601</v>
      </c>
      <c r="N24" s="51">
        <v>1.1171</v>
      </c>
      <c r="O24" s="50">
        <v>109.68</v>
      </c>
      <c r="P24" s="43">
        <v>16163.28</v>
      </c>
      <c r="Q24" s="43">
        <v>16087.08</v>
      </c>
      <c r="R24" s="49">
        <f t="shared" si="3"/>
        <v>21126.130158445976</v>
      </c>
      <c r="S24" s="48">
        <v>1.4608000000000001</v>
      </c>
    </row>
    <row r="25" spans="2:19">
      <c r="B25" s="47">
        <v>42515</v>
      </c>
      <c r="C25" s="46">
        <v>23300</v>
      </c>
      <c r="D25" s="45">
        <v>23305</v>
      </c>
      <c r="E25" s="44">
        <f t="shared" si="0"/>
        <v>23302.5</v>
      </c>
      <c r="F25" s="46">
        <v>23250</v>
      </c>
      <c r="G25" s="45">
        <v>23750</v>
      </c>
      <c r="H25" s="44">
        <f t="shared" si="1"/>
        <v>23500</v>
      </c>
      <c r="I25" s="46">
        <v>23485</v>
      </c>
      <c r="J25" s="45">
        <v>24485</v>
      </c>
      <c r="K25" s="44">
        <f t="shared" si="2"/>
        <v>23985</v>
      </c>
      <c r="L25" s="52">
        <v>23305</v>
      </c>
      <c r="M25" s="51">
        <v>1.4693000000000001</v>
      </c>
      <c r="N25" s="51">
        <v>1.115</v>
      </c>
      <c r="O25" s="50">
        <v>110.16</v>
      </c>
      <c r="P25" s="43">
        <v>15861.29</v>
      </c>
      <c r="Q25" s="43">
        <v>16155.36</v>
      </c>
      <c r="R25" s="49">
        <f t="shared" si="3"/>
        <v>20901.345291479822</v>
      </c>
      <c r="S25" s="48">
        <v>1.4701</v>
      </c>
    </row>
    <row r="26" spans="2:19">
      <c r="B26" s="47">
        <v>42516</v>
      </c>
      <c r="C26" s="46">
        <v>23250</v>
      </c>
      <c r="D26" s="45">
        <v>23500</v>
      </c>
      <c r="E26" s="44">
        <f t="shared" si="0"/>
        <v>23375</v>
      </c>
      <c r="F26" s="46">
        <v>23000</v>
      </c>
      <c r="G26" s="45">
        <v>23500</v>
      </c>
      <c r="H26" s="44">
        <f t="shared" si="1"/>
        <v>23250</v>
      </c>
      <c r="I26" s="46">
        <v>23485</v>
      </c>
      <c r="J26" s="45">
        <v>24485</v>
      </c>
      <c r="K26" s="44">
        <f t="shared" si="2"/>
        <v>23985</v>
      </c>
      <c r="L26" s="52">
        <v>23500</v>
      </c>
      <c r="M26" s="51">
        <v>1.4703999999999999</v>
      </c>
      <c r="N26" s="51">
        <v>1.1171</v>
      </c>
      <c r="O26" s="50">
        <v>110.09</v>
      </c>
      <c r="P26" s="43">
        <v>15982.05</v>
      </c>
      <c r="Q26" s="43">
        <v>15973.36</v>
      </c>
      <c r="R26" s="49">
        <f t="shared" si="3"/>
        <v>21036.612657774596</v>
      </c>
      <c r="S26" s="48">
        <v>1.4712000000000001</v>
      </c>
    </row>
    <row r="27" spans="2:19">
      <c r="B27" s="47">
        <v>42517</v>
      </c>
      <c r="C27" s="46">
        <v>23400</v>
      </c>
      <c r="D27" s="45">
        <v>23500</v>
      </c>
      <c r="E27" s="44">
        <f t="shared" si="0"/>
        <v>23450</v>
      </c>
      <c r="F27" s="46">
        <v>23400</v>
      </c>
      <c r="G27" s="45">
        <v>23600</v>
      </c>
      <c r="H27" s="44">
        <f t="shared" si="1"/>
        <v>23500</v>
      </c>
      <c r="I27" s="46">
        <v>23485</v>
      </c>
      <c r="J27" s="45">
        <v>24485</v>
      </c>
      <c r="K27" s="44">
        <f t="shared" si="2"/>
        <v>23985</v>
      </c>
      <c r="L27" s="52">
        <v>23500</v>
      </c>
      <c r="M27" s="51">
        <v>1.4649000000000001</v>
      </c>
      <c r="N27" s="51">
        <v>1.1166</v>
      </c>
      <c r="O27" s="50">
        <v>109.68</v>
      </c>
      <c r="P27" s="43">
        <v>16042.05</v>
      </c>
      <c r="Q27" s="43">
        <v>16100.42</v>
      </c>
      <c r="R27" s="49">
        <f t="shared" si="3"/>
        <v>21046.03259896113</v>
      </c>
      <c r="S27" s="48">
        <v>1.4658</v>
      </c>
    </row>
    <row r="28" spans="2:19">
      <c r="B28" s="47">
        <v>42521</v>
      </c>
      <c r="C28" s="46">
        <v>23900</v>
      </c>
      <c r="D28" s="45">
        <v>24100</v>
      </c>
      <c r="E28" s="44">
        <f t="shared" si="0"/>
        <v>24000</v>
      </c>
      <c r="F28" s="46">
        <v>23750</v>
      </c>
      <c r="G28" s="45">
        <v>24000</v>
      </c>
      <c r="H28" s="44">
        <f t="shared" si="1"/>
        <v>23875</v>
      </c>
      <c r="I28" s="46">
        <v>23855</v>
      </c>
      <c r="J28" s="45">
        <v>24855</v>
      </c>
      <c r="K28" s="44">
        <f t="shared" si="2"/>
        <v>24355</v>
      </c>
      <c r="L28" s="52">
        <v>24100</v>
      </c>
      <c r="M28" s="51">
        <v>1.4643999999999999</v>
      </c>
      <c r="N28" s="51">
        <v>1.1163000000000001</v>
      </c>
      <c r="O28" s="50">
        <v>111.02</v>
      </c>
      <c r="P28" s="43">
        <v>16457.25</v>
      </c>
      <c r="Q28" s="43">
        <v>16378.9</v>
      </c>
      <c r="R28" s="49">
        <f t="shared" si="3"/>
        <v>21589.178536235777</v>
      </c>
      <c r="S28" s="48">
        <v>1.4653</v>
      </c>
    </row>
    <row r="29" spans="2:19" s="10" customFormat="1">
      <c r="B29" s="42" t="s">
        <v>11</v>
      </c>
      <c r="C29" s="41">
        <f>ROUND(AVERAGE(C9:C28),2)</f>
        <v>23337.5</v>
      </c>
      <c r="D29" s="40">
        <f>ROUND(AVERAGE(D9:D28),2)</f>
        <v>23589.25</v>
      </c>
      <c r="E29" s="39">
        <f>ROUND(AVERAGE(C29:D29),2)</f>
        <v>23463.38</v>
      </c>
      <c r="F29" s="41">
        <f>ROUND(AVERAGE(F9:F28),2)</f>
        <v>23245</v>
      </c>
      <c r="G29" s="40">
        <f>ROUND(AVERAGE(G9:G28),2)</f>
        <v>23705</v>
      </c>
      <c r="H29" s="39">
        <f>ROUND(AVERAGE(F29:G29),2)</f>
        <v>23475</v>
      </c>
      <c r="I29" s="41">
        <f>ROUND(AVERAGE(I9:I28),2)</f>
        <v>23500.75</v>
      </c>
      <c r="J29" s="40">
        <f>ROUND(AVERAGE(J9:J28),2)</f>
        <v>24500.75</v>
      </c>
      <c r="K29" s="39">
        <f>ROUND(AVERAGE(I29:J29),2)</f>
        <v>24000.75</v>
      </c>
      <c r="L29" s="38">
        <f>ROUND(AVERAGE(L9:L28),2)</f>
        <v>23589.25</v>
      </c>
      <c r="M29" s="37">
        <f>ROUND(AVERAGE(M9:M28),4)</f>
        <v>1.4530000000000001</v>
      </c>
      <c r="N29" s="36">
        <f>ROUND(AVERAGE(N9:N28),4)</f>
        <v>1.1309</v>
      </c>
      <c r="O29" s="175">
        <f>ROUND(AVERAGE(O9:O28),2)</f>
        <v>108.95</v>
      </c>
      <c r="P29" s="35">
        <f>AVERAGE(P9:P28)</f>
        <v>16235.594499999997</v>
      </c>
      <c r="Q29" s="35">
        <f>AVERAGE(Q9:Q28)</f>
        <v>16308.414499999999</v>
      </c>
      <c r="R29" s="35">
        <f>AVERAGE(R9:R28)</f>
        <v>20860.617275790148</v>
      </c>
      <c r="S29" s="34">
        <f>AVERAGE(S9:S28)</f>
        <v>1.4536200000000001</v>
      </c>
    </row>
    <row r="30" spans="2:19" s="5" customFormat="1">
      <c r="B30" s="33" t="s">
        <v>12</v>
      </c>
      <c r="C30" s="32">
        <f t="shared" ref="C30:S30" si="4">MAX(C9:C28)</f>
        <v>23900</v>
      </c>
      <c r="D30" s="31">
        <f t="shared" si="4"/>
        <v>24100</v>
      </c>
      <c r="E30" s="30">
        <f t="shared" si="4"/>
        <v>24000</v>
      </c>
      <c r="F30" s="32">
        <f t="shared" si="4"/>
        <v>23750</v>
      </c>
      <c r="G30" s="31">
        <f t="shared" si="4"/>
        <v>24000</v>
      </c>
      <c r="H30" s="30">
        <f t="shared" si="4"/>
        <v>23875</v>
      </c>
      <c r="I30" s="32">
        <f t="shared" si="4"/>
        <v>23870</v>
      </c>
      <c r="J30" s="31">
        <f t="shared" si="4"/>
        <v>24870</v>
      </c>
      <c r="K30" s="30">
        <f t="shared" si="4"/>
        <v>24370</v>
      </c>
      <c r="L30" s="29">
        <f t="shared" si="4"/>
        <v>24100</v>
      </c>
      <c r="M30" s="28">
        <f t="shared" si="4"/>
        <v>1.4703999999999999</v>
      </c>
      <c r="N30" s="27">
        <f t="shared" si="4"/>
        <v>1.1566000000000001</v>
      </c>
      <c r="O30" s="26">
        <f t="shared" si="4"/>
        <v>111.02</v>
      </c>
      <c r="P30" s="25">
        <f t="shared" si="4"/>
        <v>16613.599999999999</v>
      </c>
      <c r="Q30" s="25">
        <f t="shared" si="4"/>
        <v>16607.849999999999</v>
      </c>
      <c r="R30" s="25">
        <f t="shared" si="4"/>
        <v>21589.178536235777</v>
      </c>
      <c r="S30" s="24">
        <f t="shared" si="4"/>
        <v>1.4712000000000001</v>
      </c>
    </row>
    <row r="31" spans="2:19" s="5" customFormat="1" ht="13.5" thickBot="1">
      <c r="B31" s="23" t="s">
        <v>13</v>
      </c>
      <c r="C31" s="22">
        <f t="shared" ref="C31:S31" si="5">MIN(C9:C28)</f>
        <v>23000</v>
      </c>
      <c r="D31" s="21">
        <f t="shared" si="5"/>
        <v>23010</v>
      </c>
      <c r="E31" s="20">
        <f t="shared" si="5"/>
        <v>23005</v>
      </c>
      <c r="F31" s="22">
        <f t="shared" si="5"/>
        <v>23000</v>
      </c>
      <c r="G31" s="21">
        <f t="shared" si="5"/>
        <v>23500</v>
      </c>
      <c r="H31" s="20">
        <f t="shared" si="5"/>
        <v>23250</v>
      </c>
      <c r="I31" s="22">
        <f t="shared" si="5"/>
        <v>23240</v>
      </c>
      <c r="J31" s="21">
        <f t="shared" si="5"/>
        <v>24240</v>
      </c>
      <c r="K31" s="20">
        <f t="shared" si="5"/>
        <v>23740</v>
      </c>
      <c r="L31" s="19">
        <f t="shared" si="5"/>
        <v>23010</v>
      </c>
      <c r="M31" s="18">
        <f t="shared" si="5"/>
        <v>1.4368000000000001</v>
      </c>
      <c r="N31" s="17">
        <f t="shared" si="5"/>
        <v>1.115</v>
      </c>
      <c r="O31" s="16">
        <f t="shared" si="5"/>
        <v>105.87</v>
      </c>
      <c r="P31" s="15">
        <f t="shared" si="5"/>
        <v>15861.29</v>
      </c>
      <c r="Q31" s="15">
        <f t="shared" si="5"/>
        <v>15973.36</v>
      </c>
      <c r="R31" s="15">
        <f t="shared" si="5"/>
        <v>20318.173958153206</v>
      </c>
      <c r="S31" s="14">
        <f t="shared" si="5"/>
        <v>1.4373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34</v>
      </c>
    </row>
    <row r="6" spans="1:19" ht="13.5" thickBot="1">
      <c r="B6" s="1">
        <v>42493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42493</v>
      </c>
      <c r="C9" s="46">
        <v>13100</v>
      </c>
      <c r="D9" s="45">
        <v>13600</v>
      </c>
      <c r="E9" s="44">
        <f t="shared" ref="E9:E28" si="0">AVERAGE(C9:D9)</f>
        <v>13350</v>
      </c>
      <c r="F9" s="46">
        <v>13300</v>
      </c>
      <c r="G9" s="45">
        <v>13800</v>
      </c>
      <c r="H9" s="44">
        <f t="shared" ref="H9:H28" si="1">AVERAGE(F9:G9)</f>
        <v>13550</v>
      </c>
      <c r="I9" s="46">
        <v>13745</v>
      </c>
      <c r="J9" s="45">
        <v>14745</v>
      </c>
      <c r="K9" s="44">
        <f t="shared" ref="K9:K28" si="2">AVERAGE(I9:J9)</f>
        <v>14245</v>
      </c>
      <c r="L9" s="52">
        <v>13600</v>
      </c>
      <c r="M9" s="51">
        <v>1.4630000000000001</v>
      </c>
      <c r="N9" s="53">
        <v>1.1566000000000001</v>
      </c>
      <c r="O9" s="50">
        <v>105.87</v>
      </c>
      <c r="P9" s="43">
        <v>9295.9699999999993</v>
      </c>
      <c r="Q9" s="43">
        <v>9430.09</v>
      </c>
      <c r="R9" s="49">
        <f t="shared" ref="R9:R28" si="3">L9/N9</f>
        <v>11758.602801314197</v>
      </c>
      <c r="S9" s="48">
        <v>1.4634</v>
      </c>
    </row>
    <row r="10" spans="1:19">
      <c r="B10" s="47">
        <v>42494</v>
      </c>
      <c r="C10" s="46">
        <v>13100</v>
      </c>
      <c r="D10" s="45">
        <v>13600</v>
      </c>
      <c r="E10" s="44">
        <f t="shared" si="0"/>
        <v>13350</v>
      </c>
      <c r="F10" s="46">
        <v>13300</v>
      </c>
      <c r="G10" s="45">
        <v>13800</v>
      </c>
      <c r="H10" s="44">
        <f t="shared" si="1"/>
        <v>13550</v>
      </c>
      <c r="I10" s="46">
        <v>13740</v>
      </c>
      <c r="J10" s="45">
        <v>14740</v>
      </c>
      <c r="K10" s="44">
        <f t="shared" si="2"/>
        <v>14240</v>
      </c>
      <c r="L10" s="52">
        <v>13600</v>
      </c>
      <c r="M10" s="51">
        <v>1.4511000000000001</v>
      </c>
      <c r="N10" s="51">
        <v>1.1505000000000001</v>
      </c>
      <c r="O10" s="50">
        <v>106.62</v>
      </c>
      <c r="P10" s="43">
        <v>9372.2000000000007</v>
      </c>
      <c r="Q10" s="43">
        <v>9506.75</v>
      </c>
      <c r="R10" s="49">
        <f t="shared" si="3"/>
        <v>11820.947414167753</v>
      </c>
      <c r="S10" s="48">
        <v>1.4516</v>
      </c>
    </row>
    <row r="11" spans="1:19">
      <c r="B11" s="47">
        <v>42495</v>
      </c>
      <c r="C11" s="46">
        <v>13100</v>
      </c>
      <c r="D11" s="45">
        <v>13600</v>
      </c>
      <c r="E11" s="44">
        <f t="shared" si="0"/>
        <v>13350</v>
      </c>
      <c r="F11" s="46">
        <v>13300</v>
      </c>
      <c r="G11" s="45">
        <v>13800</v>
      </c>
      <c r="H11" s="44">
        <f t="shared" si="1"/>
        <v>13550</v>
      </c>
      <c r="I11" s="46">
        <v>13740</v>
      </c>
      <c r="J11" s="45">
        <v>14740</v>
      </c>
      <c r="K11" s="44">
        <f t="shared" si="2"/>
        <v>14240</v>
      </c>
      <c r="L11" s="52">
        <v>13600</v>
      </c>
      <c r="M11" s="51">
        <v>1.4489000000000001</v>
      </c>
      <c r="N11" s="51">
        <v>1.1433</v>
      </c>
      <c r="O11" s="50">
        <v>107.17</v>
      </c>
      <c r="P11" s="43">
        <v>9386.43</v>
      </c>
      <c r="Q11" s="43">
        <v>9521.18</v>
      </c>
      <c r="R11" s="49">
        <f t="shared" si="3"/>
        <v>11895.390536167235</v>
      </c>
      <c r="S11" s="48">
        <v>1.4494</v>
      </c>
    </row>
    <row r="12" spans="1:19">
      <c r="B12" s="47">
        <v>42496</v>
      </c>
      <c r="C12" s="46">
        <v>13100</v>
      </c>
      <c r="D12" s="45">
        <v>13600</v>
      </c>
      <c r="E12" s="44">
        <f t="shared" si="0"/>
        <v>13350</v>
      </c>
      <c r="F12" s="46">
        <v>13300</v>
      </c>
      <c r="G12" s="45">
        <v>13800</v>
      </c>
      <c r="H12" s="44">
        <f t="shared" si="1"/>
        <v>13550</v>
      </c>
      <c r="I12" s="46">
        <v>13740</v>
      </c>
      <c r="J12" s="45">
        <v>14740</v>
      </c>
      <c r="K12" s="44">
        <f t="shared" si="2"/>
        <v>14240</v>
      </c>
      <c r="L12" s="52">
        <v>13600</v>
      </c>
      <c r="M12" s="51">
        <v>1.4481999999999999</v>
      </c>
      <c r="N12" s="51">
        <v>1.1426000000000001</v>
      </c>
      <c r="O12" s="50">
        <v>106.95</v>
      </c>
      <c r="P12" s="43">
        <v>9390.9699999999993</v>
      </c>
      <c r="Q12" s="43">
        <v>9525.7800000000007</v>
      </c>
      <c r="R12" s="49">
        <f t="shared" si="3"/>
        <v>11902.678102573078</v>
      </c>
      <c r="S12" s="48">
        <v>1.4487000000000001</v>
      </c>
    </row>
    <row r="13" spans="1:19">
      <c r="B13" s="47">
        <v>42499</v>
      </c>
      <c r="C13" s="46">
        <v>14250</v>
      </c>
      <c r="D13" s="45">
        <v>14750</v>
      </c>
      <c r="E13" s="44">
        <f t="shared" si="0"/>
        <v>14500</v>
      </c>
      <c r="F13" s="46">
        <v>14250</v>
      </c>
      <c r="G13" s="45">
        <v>14750</v>
      </c>
      <c r="H13" s="44">
        <f t="shared" si="1"/>
        <v>14500</v>
      </c>
      <c r="I13" s="46">
        <v>14675</v>
      </c>
      <c r="J13" s="45">
        <v>15675</v>
      </c>
      <c r="K13" s="44">
        <f t="shared" si="2"/>
        <v>15175</v>
      </c>
      <c r="L13" s="52">
        <v>14750</v>
      </c>
      <c r="M13" s="51">
        <v>1.4414</v>
      </c>
      <c r="N13" s="51">
        <v>1.1382000000000001</v>
      </c>
      <c r="O13" s="50">
        <v>108.33</v>
      </c>
      <c r="P13" s="43">
        <v>10233.11</v>
      </c>
      <c r="Q13" s="43">
        <v>10229.56</v>
      </c>
      <c r="R13" s="49">
        <f t="shared" si="3"/>
        <v>12959.058162010191</v>
      </c>
      <c r="S13" s="48">
        <v>1.4419</v>
      </c>
    </row>
    <row r="14" spans="1:19">
      <c r="B14" s="47">
        <v>42500</v>
      </c>
      <c r="C14" s="46">
        <v>15000</v>
      </c>
      <c r="D14" s="45">
        <v>15300</v>
      </c>
      <c r="E14" s="44">
        <f t="shared" si="0"/>
        <v>15150</v>
      </c>
      <c r="F14" s="46">
        <v>15000</v>
      </c>
      <c r="G14" s="45">
        <v>15300</v>
      </c>
      <c r="H14" s="44">
        <f t="shared" si="1"/>
        <v>15150</v>
      </c>
      <c r="I14" s="46">
        <v>15325</v>
      </c>
      <c r="J14" s="45">
        <v>16325</v>
      </c>
      <c r="K14" s="44">
        <f t="shared" si="2"/>
        <v>15825</v>
      </c>
      <c r="L14" s="52">
        <v>15300</v>
      </c>
      <c r="M14" s="51">
        <v>1.4429000000000001</v>
      </c>
      <c r="N14" s="51">
        <v>1.1367</v>
      </c>
      <c r="O14" s="50">
        <v>109.19</v>
      </c>
      <c r="P14" s="43">
        <v>10603.65</v>
      </c>
      <c r="Q14" s="43">
        <v>10599.97</v>
      </c>
      <c r="R14" s="49">
        <f t="shared" si="3"/>
        <v>13460.015835312746</v>
      </c>
      <c r="S14" s="48">
        <v>1.4434</v>
      </c>
    </row>
    <row r="15" spans="1:19">
      <c r="B15" s="47">
        <v>42501</v>
      </c>
      <c r="C15" s="46">
        <v>14800</v>
      </c>
      <c r="D15" s="45">
        <v>15300</v>
      </c>
      <c r="E15" s="44">
        <f t="shared" si="0"/>
        <v>15050</v>
      </c>
      <c r="F15" s="46">
        <v>14800</v>
      </c>
      <c r="G15" s="45">
        <v>15300</v>
      </c>
      <c r="H15" s="44">
        <f t="shared" si="1"/>
        <v>15050</v>
      </c>
      <c r="I15" s="46">
        <v>15220</v>
      </c>
      <c r="J15" s="45">
        <v>16220</v>
      </c>
      <c r="K15" s="44">
        <f t="shared" si="2"/>
        <v>15720</v>
      </c>
      <c r="L15" s="52">
        <v>15300</v>
      </c>
      <c r="M15" s="51">
        <v>1.4442999999999999</v>
      </c>
      <c r="N15" s="51">
        <v>1.1398999999999999</v>
      </c>
      <c r="O15" s="50">
        <v>108.72</v>
      </c>
      <c r="P15" s="43">
        <v>10593.37</v>
      </c>
      <c r="Q15" s="43">
        <v>10589.7</v>
      </c>
      <c r="R15" s="49">
        <f t="shared" si="3"/>
        <v>13422.230020177209</v>
      </c>
      <c r="S15" s="48">
        <v>1.4448000000000001</v>
      </c>
    </row>
    <row r="16" spans="1:19">
      <c r="B16" s="47">
        <v>42502</v>
      </c>
      <c r="C16" s="46">
        <v>14800</v>
      </c>
      <c r="D16" s="45">
        <v>15300</v>
      </c>
      <c r="E16" s="44">
        <f t="shared" si="0"/>
        <v>15050</v>
      </c>
      <c r="F16" s="46">
        <v>14800</v>
      </c>
      <c r="G16" s="45">
        <v>15300</v>
      </c>
      <c r="H16" s="44">
        <f t="shared" si="1"/>
        <v>15050</v>
      </c>
      <c r="I16" s="46">
        <v>15220</v>
      </c>
      <c r="J16" s="45">
        <v>16220</v>
      </c>
      <c r="K16" s="44">
        <f t="shared" si="2"/>
        <v>15720</v>
      </c>
      <c r="L16" s="52">
        <v>15300</v>
      </c>
      <c r="M16" s="51">
        <v>1.4446000000000001</v>
      </c>
      <c r="N16" s="51">
        <v>1.1379999999999999</v>
      </c>
      <c r="O16" s="50">
        <v>109.39</v>
      </c>
      <c r="P16" s="43">
        <v>10591.17</v>
      </c>
      <c r="Q16" s="43">
        <v>10587.5</v>
      </c>
      <c r="R16" s="49">
        <f t="shared" si="3"/>
        <v>13444.639718804921</v>
      </c>
      <c r="S16" s="48">
        <v>1.4451000000000001</v>
      </c>
    </row>
    <row r="17" spans="2:19">
      <c r="B17" s="47">
        <v>42503</v>
      </c>
      <c r="C17" s="46">
        <v>14800</v>
      </c>
      <c r="D17" s="45">
        <v>15300</v>
      </c>
      <c r="E17" s="44">
        <f t="shared" si="0"/>
        <v>15050</v>
      </c>
      <c r="F17" s="46">
        <v>14800</v>
      </c>
      <c r="G17" s="45">
        <v>15300</v>
      </c>
      <c r="H17" s="44">
        <f t="shared" si="1"/>
        <v>15050</v>
      </c>
      <c r="I17" s="46">
        <v>15220</v>
      </c>
      <c r="J17" s="45">
        <v>16220</v>
      </c>
      <c r="K17" s="44">
        <f t="shared" si="2"/>
        <v>15720</v>
      </c>
      <c r="L17" s="52">
        <v>15300</v>
      </c>
      <c r="M17" s="51">
        <v>1.4406000000000001</v>
      </c>
      <c r="N17" s="51">
        <v>1.1351</v>
      </c>
      <c r="O17" s="50">
        <v>108.82</v>
      </c>
      <c r="P17" s="43">
        <v>10620.57</v>
      </c>
      <c r="Q17" s="43">
        <v>10616.89</v>
      </c>
      <c r="R17" s="49">
        <f t="shared" si="3"/>
        <v>13478.988635362522</v>
      </c>
      <c r="S17" s="48">
        <v>1.4411</v>
      </c>
    </row>
    <row r="18" spans="2:19">
      <c r="B18" s="47">
        <v>42506</v>
      </c>
      <c r="C18" s="46">
        <v>14800</v>
      </c>
      <c r="D18" s="45">
        <v>15300</v>
      </c>
      <c r="E18" s="44">
        <f t="shared" si="0"/>
        <v>15050</v>
      </c>
      <c r="F18" s="46">
        <v>14800</v>
      </c>
      <c r="G18" s="45">
        <v>15300</v>
      </c>
      <c r="H18" s="44">
        <f t="shared" si="1"/>
        <v>15050</v>
      </c>
      <c r="I18" s="46">
        <v>15210</v>
      </c>
      <c r="J18" s="45">
        <v>16210</v>
      </c>
      <c r="K18" s="44">
        <f t="shared" si="2"/>
        <v>15710</v>
      </c>
      <c r="L18" s="52">
        <v>15300</v>
      </c>
      <c r="M18" s="51">
        <v>1.4368000000000001</v>
      </c>
      <c r="N18" s="51">
        <v>1.1321000000000001</v>
      </c>
      <c r="O18" s="50">
        <v>108.87</v>
      </c>
      <c r="P18" s="43">
        <v>10648.66</v>
      </c>
      <c r="Q18" s="43">
        <v>10644.96</v>
      </c>
      <c r="R18" s="49">
        <f t="shared" si="3"/>
        <v>13514.707181344404</v>
      </c>
      <c r="S18" s="48">
        <v>1.4373</v>
      </c>
    </row>
    <row r="19" spans="2:19">
      <c r="B19" s="47">
        <v>42507</v>
      </c>
      <c r="C19" s="46">
        <v>14800</v>
      </c>
      <c r="D19" s="45">
        <v>15300</v>
      </c>
      <c r="E19" s="44">
        <f t="shared" si="0"/>
        <v>15050</v>
      </c>
      <c r="F19" s="46">
        <v>14800</v>
      </c>
      <c r="G19" s="45">
        <v>15300</v>
      </c>
      <c r="H19" s="44">
        <f t="shared" si="1"/>
        <v>15050</v>
      </c>
      <c r="I19" s="46">
        <v>15205</v>
      </c>
      <c r="J19" s="45">
        <v>16205</v>
      </c>
      <c r="K19" s="44">
        <f t="shared" si="2"/>
        <v>15705</v>
      </c>
      <c r="L19" s="52">
        <v>15300</v>
      </c>
      <c r="M19" s="51">
        <v>1.448</v>
      </c>
      <c r="N19" s="51">
        <v>1.1319999999999999</v>
      </c>
      <c r="O19" s="50">
        <v>109.46</v>
      </c>
      <c r="P19" s="43">
        <v>10566.3</v>
      </c>
      <c r="Q19" s="43">
        <v>10562.65</v>
      </c>
      <c r="R19" s="49">
        <f t="shared" si="3"/>
        <v>13515.901060070673</v>
      </c>
      <c r="S19" s="48">
        <v>1.4484999999999999</v>
      </c>
    </row>
    <row r="20" spans="2:19">
      <c r="B20" s="47">
        <v>42508</v>
      </c>
      <c r="C20" s="46">
        <v>14800</v>
      </c>
      <c r="D20" s="45">
        <v>15300</v>
      </c>
      <c r="E20" s="44">
        <f t="shared" si="0"/>
        <v>15050</v>
      </c>
      <c r="F20" s="46">
        <v>14800</v>
      </c>
      <c r="G20" s="45">
        <v>15300</v>
      </c>
      <c r="H20" s="44">
        <f t="shared" si="1"/>
        <v>15050</v>
      </c>
      <c r="I20" s="46">
        <v>15205</v>
      </c>
      <c r="J20" s="45">
        <v>16205</v>
      </c>
      <c r="K20" s="44">
        <f t="shared" si="2"/>
        <v>15705</v>
      </c>
      <c r="L20" s="52">
        <v>15300</v>
      </c>
      <c r="M20" s="51">
        <v>1.4549000000000001</v>
      </c>
      <c r="N20" s="51">
        <v>1.1284000000000001</v>
      </c>
      <c r="O20" s="50">
        <v>109.33</v>
      </c>
      <c r="P20" s="43">
        <v>10516.19</v>
      </c>
      <c r="Q20" s="43">
        <v>10511.85</v>
      </c>
      <c r="R20" s="49">
        <f t="shared" si="3"/>
        <v>13559.021623537752</v>
      </c>
      <c r="S20" s="48">
        <v>1.4555</v>
      </c>
    </row>
    <row r="21" spans="2:19">
      <c r="B21" s="47">
        <v>42509</v>
      </c>
      <c r="C21" s="46">
        <v>14800</v>
      </c>
      <c r="D21" s="45">
        <v>15300</v>
      </c>
      <c r="E21" s="44">
        <f t="shared" si="0"/>
        <v>15050</v>
      </c>
      <c r="F21" s="46">
        <v>14800</v>
      </c>
      <c r="G21" s="45">
        <v>15300</v>
      </c>
      <c r="H21" s="44">
        <f t="shared" si="1"/>
        <v>15050</v>
      </c>
      <c r="I21" s="46">
        <v>15200</v>
      </c>
      <c r="J21" s="45">
        <v>16200</v>
      </c>
      <c r="K21" s="44">
        <f t="shared" si="2"/>
        <v>15700</v>
      </c>
      <c r="L21" s="52">
        <v>15300</v>
      </c>
      <c r="M21" s="51">
        <v>1.4610000000000001</v>
      </c>
      <c r="N21" s="51">
        <v>1.1192</v>
      </c>
      <c r="O21" s="50">
        <v>109.91</v>
      </c>
      <c r="P21" s="43">
        <v>10472.280000000001</v>
      </c>
      <c r="Q21" s="43">
        <v>10467.26</v>
      </c>
      <c r="R21" s="49">
        <f t="shared" si="3"/>
        <v>13670.478913509651</v>
      </c>
      <c r="S21" s="48">
        <v>1.4617</v>
      </c>
    </row>
    <row r="22" spans="2:19">
      <c r="B22" s="47">
        <v>42510</v>
      </c>
      <c r="C22" s="46">
        <v>14800</v>
      </c>
      <c r="D22" s="45">
        <v>15300</v>
      </c>
      <c r="E22" s="44">
        <f t="shared" si="0"/>
        <v>15050</v>
      </c>
      <c r="F22" s="46">
        <v>14800</v>
      </c>
      <c r="G22" s="45">
        <v>15300</v>
      </c>
      <c r="H22" s="44">
        <f t="shared" si="1"/>
        <v>15050</v>
      </c>
      <c r="I22" s="46">
        <v>15200</v>
      </c>
      <c r="J22" s="45">
        <v>16200</v>
      </c>
      <c r="K22" s="44">
        <f t="shared" si="2"/>
        <v>15700</v>
      </c>
      <c r="L22" s="52">
        <v>15300</v>
      </c>
      <c r="M22" s="51">
        <v>1.4571000000000001</v>
      </c>
      <c r="N22" s="51">
        <v>1.1221000000000001</v>
      </c>
      <c r="O22" s="50">
        <v>110.35</v>
      </c>
      <c r="P22" s="43">
        <v>10500.31</v>
      </c>
      <c r="Q22" s="43">
        <v>10495.27</v>
      </c>
      <c r="R22" s="49">
        <f t="shared" si="3"/>
        <v>13635.148382497102</v>
      </c>
      <c r="S22" s="48">
        <v>1.4578</v>
      </c>
    </row>
    <row r="23" spans="2:19">
      <c r="B23" s="47">
        <v>42513</v>
      </c>
      <c r="C23" s="46">
        <v>14800</v>
      </c>
      <c r="D23" s="45">
        <v>15300</v>
      </c>
      <c r="E23" s="44">
        <f t="shared" si="0"/>
        <v>15050</v>
      </c>
      <c r="F23" s="46">
        <v>14800</v>
      </c>
      <c r="G23" s="45">
        <v>15300</v>
      </c>
      <c r="H23" s="44">
        <f t="shared" si="1"/>
        <v>15050</v>
      </c>
      <c r="I23" s="46">
        <v>15190</v>
      </c>
      <c r="J23" s="45">
        <v>16190</v>
      </c>
      <c r="K23" s="44">
        <f t="shared" si="2"/>
        <v>15690</v>
      </c>
      <c r="L23" s="52">
        <v>15300</v>
      </c>
      <c r="M23" s="51">
        <v>1.4482999999999999</v>
      </c>
      <c r="N23" s="51">
        <v>1.1212</v>
      </c>
      <c r="O23" s="50">
        <v>109.48</v>
      </c>
      <c r="P23" s="43">
        <v>10564.11</v>
      </c>
      <c r="Q23" s="43">
        <v>10559.01</v>
      </c>
      <c r="R23" s="49">
        <f t="shared" si="3"/>
        <v>13646.09347128077</v>
      </c>
      <c r="S23" s="48">
        <v>1.4490000000000001</v>
      </c>
    </row>
    <row r="24" spans="2:19">
      <c r="B24" s="47">
        <v>42514</v>
      </c>
      <c r="C24" s="46">
        <v>14800</v>
      </c>
      <c r="D24" s="45">
        <v>15300</v>
      </c>
      <c r="E24" s="44">
        <f t="shared" si="0"/>
        <v>15050</v>
      </c>
      <c r="F24" s="46">
        <v>14800</v>
      </c>
      <c r="G24" s="45">
        <v>15300</v>
      </c>
      <c r="H24" s="44">
        <f t="shared" si="1"/>
        <v>15050</v>
      </c>
      <c r="I24" s="46">
        <v>15190</v>
      </c>
      <c r="J24" s="45">
        <v>16190</v>
      </c>
      <c r="K24" s="44">
        <f t="shared" si="2"/>
        <v>15690</v>
      </c>
      <c r="L24" s="52">
        <v>15300</v>
      </c>
      <c r="M24" s="51">
        <v>1.4601</v>
      </c>
      <c r="N24" s="51">
        <v>1.1171</v>
      </c>
      <c r="O24" s="50">
        <v>109.68</v>
      </c>
      <c r="P24" s="43">
        <v>10478.73</v>
      </c>
      <c r="Q24" s="43">
        <v>10473.709999999999</v>
      </c>
      <c r="R24" s="49">
        <f t="shared" si="3"/>
        <v>13696.177602721333</v>
      </c>
      <c r="S24" s="48">
        <v>1.4608000000000001</v>
      </c>
    </row>
    <row r="25" spans="2:19">
      <c r="B25" s="47">
        <v>42515</v>
      </c>
      <c r="C25" s="46">
        <v>14800</v>
      </c>
      <c r="D25" s="45">
        <v>15300</v>
      </c>
      <c r="E25" s="44">
        <f t="shared" si="0"/>
        <v>15050</v>
      </c>
      <c r="F25" s="46">
        <v>14800</v>
      </c>
      <c r="G25" s="45">
        <v>15300</v>
      </c>
      <c r="H25" s="44">
        <f t="shared" si="1"/>
        <v>15050</v>
      </c>
      <c r="I25" s="46">
        <v>15185</v>
      </c>
      <c r="J25" s="45">
        <v>16185</v>
      </c>
      <c r="K25" s="44">
        <f t="shared" si="2"/>
        <v>15685</v>
      </c>
      <c r="L25" s="52">
        <v>15300</v>
      </c>
      <c r="M25" s="51">
        <v>1.4693000000000001</v>
      </c>
      <c r="N25" s="51">
        <v>1.115</v>
      </c>
      <c r="O25" s="50">
        <v>110.16</v>
      </c>
      <c r="P25" s="43">
        <v>10413.120000000001</v>
      </c>
      <c r="Q25" s="43">
        <v>10407.459999999999</v>
      </c>
      <c r="R25" s="49">
        <f t="shared" si="3"/>
        <v>13721.973094170404</v>
      </c>
      <c r="S25" s="48">
        <v>1.4701</v>
      </c>
    </row>
    <row r="26" spans="2:19">
      <c r="B26" s="47">
        <v>42516</v>
      </c>
      <c r="C26" s="46">
        <v>14800</v>
      </c>
      <c r="D26" s="45">
        <v>15300</v>
      </c>
      <c r="E26" s="44">
        <f t="shared" si="0"/>
        <v>15050</v>
      </c>
      <c r="F26" s="46">
        <v>14800</v>
      </c>
      <c r="G26" s="45">
        <v>15300</v>
      </c>
      <c r="H26" s="44">
        <f t="shared" si="1"/>
        <v>15050</v>
      </c>
      <c r="I26" s="46">
        <v>15185</v>
      </c>
      <c r="J26" s="45">
        <v>16185</v>
      </c>
      <c r="K26" s="44">
        <f t="shared" si="2"/>
        <v>15685</v>
      </c>
      <c r="L26" s="52">
        <v>15300</v>
      </c>
      <c r="M26" s="51">
        <v>1.4703999999999999</v>
      </c>
      <c r="N26" s="51">
        <v>1.1171</v>
      </c>
      <c r="O26" s="50">
        <v>110.09</v>
      </c>
      <c r="P26" s="43">
        <v>10405.33</v>
      </c>
      <c r="Q26" s="43">
        <v>10399.67</v>
      </c>
      <c r="R26" s="49">
        <f t="shared" si="3"/>
        <v>13696.177602721333</v>
      </c>
      <c r="S26" s="48">
        <v>1.4712000000000001</v>
      </c>
    </row>
    <row r="27" spans="2:19">
      <c r="B27" s="47">
        <v>42517</v>
      </c>
      <c r="C27" s="46">
        <v>14800</v>
      </c>
      <c r="D27" s="45">
        <v>15300</v>
      </c>
      <c r="E27" s="44">
        <f t="shared" si="0"/>
        <v>15050</v>
      </c>
      <c r="F27" s="46">
        <v>14800</v>
      </c>
      <c r="G27" s="45">
        <v>15300</v>
      </c>
      <c r="H27" s="44">
        <f t="shared" si="1"/>
        <v>15050</v>
      </c>
      <c r="I27" s="46">
        <v>15185</v>
      </c>
      <c r="J27" s="45">
        <v>16185</v>
      </c>
      <c r="K27" s="44">
        <f t="shared" si="2"/>
        <v>15685</v>
      </c>
      <c r="L27" s="52">
        <v>15300</v>
      </c>
      <c r="M27" s="51">
        <v>1.4649000000000001</v>
      </c>
      <c r="N27" s="51">
        <v>1.1166</v>
      </c>
      <c r="O27" s="50">
        <v>109.68</v>
      </c>
      <c r="P27" s="43">
        <v>10444.4</v>
      </c>
      <c r="Q27" s="43">
        <v>10437.99</v>
      </c>
      <c r="R27" s="49">
        <f t="shared" si="3"/>
        <v>13702.310585706609</v>
      </c>
      <c r="S27" s="48">
        <v>1.4658</v>
      </c>
    </row>
    <row r="28" spans="2:19">
      <c r="B28" s="47">
        <v>42521</v>
      </c>
      <c r="C28" s="46">
        <v>14800</v>
      </c>
      <c r="D28" s="45">
        <v>15300</v>
      </c>
      <c r="E28" s="44">
        <f t="shared" si="0"/>
        <v>15050</v>
      </c>
      <c r="F28" s="46">
        <v>14800</v>
      </c>
      <c r="G28" s="45">
        <v>15300</v>
      </c>
      <c r="H28" s="44">
        <f t="shared" si="1"/>
        <v>15050</v>
      </c>
      <c r="I28" s="46">
        <v>15175</v>
      </c>
      <c r="J28" s="45">
        <v>16175</v>
      </c>
      <c r="K28" s="44">
        <f t="shared" si="2"/>
        <v>15675</v>
      </c>
      <c r="L28" s="52">
        <v>15300</v>
      </c>
      <c r="M28" s="51">
        <v>1.4643999999999999</v>
      </c>
      <c r="N28" s="51">
        <v>1.1163000000000001</v>
      </c>
      <c r="O28" s="50">
        <v>111.02</v>
      </c>
      <c r="P28" s="43">
        <v>10447.969999999999</v>
      </c>
      <c r="Q28" s="43">
        <v>10441.549999999999</v>
      </c>
      <c r="R28" s="49">
        <f t="shared" si="3"/>
        <v>13705.993012631012</v>
      </c>
      <c r="S28" s="48">
        <v>1.4653</v>
      </c>
    </row>
    <row r="29" spans="2:19" s="10" customFormat="1">
      <c r="B29" s="42" t="s">
        <v>11</v>
      </c>
      <c r="C29" s="41">
        <f>ROUND(AVERAGE(C9:C28),2)</f>
        <v>14442.5</v>
      </c>
      <c r="D29" s="40">
        <f>ROUND(AVERAGE(D9:D28),2)</f>
        <v>14932.5</v>
      </c>
      <c r="E29" s="39">
        <f>ROUND(AVERAGE(C29:D29),2)</f>
        <v>14687.5</v>
      </c>
      <c r="F29" s="41">
        <f>ROUND(AVERAGE(F9:F28),2)</f>
        <v>14482.5</v>
      </c>
      <c r="G29" s="40">
        <f>ROUND(AVERAGE(G9:G28),2)</f>
        <v>14972.5</v>
      </c>
      <c r="H29" s="39">
        <f>ROUND(AVERAGE(F29:G29),2)</f>
        <v>14727.5</v>
      </c>
      <c r="I29" s="41">
        <f>ROUND(AVERAGE(I9:I28),2)</f>
        <v>14887.75</v>
      </c>
      <c r="J29" s="40">
        <f>ROUND(AVERAGE(J9:J28),2)</f>
        <v>15887.75</v>
      </c>
      <c r="K29" s="39">
        <f>ROUND(AVERAGE(I29:J29),2)</f>
        <v>15387.75</v>
      </c>
      <c r="L29" s="38">
        <f>ROUND(AVERAGE(L9:L28),2)</f>
        <v>14932.5</v>
      </c>
      <c r="M29" s="37">
        <f>ROUND(AVERAGE(M9:M28),4)</f>
        <v>1.4530000000000001</v>
      </c>
      <c r="N29" s="36">
        <f>ROUND(AVERAGE(N9:N28),4)</f>
        <v>1.1309</v>
      </c>
      <c r="O29" s="175">
        <f>ROUND(AVERAGE(O9:O28),2)</f>
        <v>108.95</v>
      </c>
      <c r="P29" s="35">
        <f>AVERAGE(P9:P28)</f>
        <v>10277.242000000002</v>
      </c>
      <c r="Q29" s="35">
        <f>AVERAGE(Q9:Q28)</f>
        <v>10300.439999999999</v>
      </c>
      <c r="R29" s="35">
        <f>AVERAGE(R9:R28)</f>
        <v>13210.326687804045</v>
      </c>
      <c r="S29" s="34">
        <f>AVERAGE(S9:S28)</f>
        <v>1.4536200000000001</v>
      </c>
    </row>
    <row r="30" spans="2:19" s="5" customFormat="1">
      <c r="B30" s="33" t="s">
        <v>12</v>
      </c>
      <c r="C30" s="32">
        <f t="shared" ref="C30:S30" si="4">MAX(C9:C28)</f>
        <v>15000</v>
      </c>
      <c r="D30" s="31">
        <f t="shared" si="4"/>
        <v>15300</v>
      </c>
      <c r="E30" s="30">
        <f t="shared" si="4"/>
        <v>15150</v>
      </c>
      <c r="F30" s="32">
        <f t="shared" si="4"/>
        <v>15000</v>
      </c>
      <c r="G30" s="31">
        <f t="shared" si="4"/>
        <v>15300</v>
      </c>
      <c r="H30" s="30">
        <f t="shared" si="4"/>
        <v>15150</v>
      </c>
      <c r="I30" s="32">
        <f t="shared" si="4"/>
        <v>15325</v>
      </c>
      <c r="J30" s="31">
        <f t="shared" si="4"/>
        <v>16325</v>
      </c>
      <c r="K30" s="30">
        <f t="shared" si="4"/>
        <v>15825</v>
      </c>
      <c r="L30" s="29">
        <f t="shared" si="4"/>
        <v>15300</v>
      </c>
      <c r="M30" s="28">
        <f t="shared" si="4"/>
        <v>1.4703999999999999</v>
      </c>
      <c r="N30" s="27">
        <f t="shared" si="4"/>
        <v>1.1566000000000001</v>
      </c>
      <c r="O30" s="26">
        <f t="shared" si="4"/>
        <v>111.02</v>
      </c>
      <c r="P30" s="25">
        <f t="shared" si="4"/>
        <v>10648.66</v>
      </c>
      <c r="Q30" s="25">
        <f t="shared" si="4"/>
        <v>10644.96</v>
      </c>
      <c r="R30" s="25">
        <f t="shared" si="4"/>
        <v>13721.973094170404</v>
      </c>
      <c r="S30" s="24">
        <f t="shared" si="4"/>
        <v>1.4712000000000001</v>
      </c>
    </row>
    <row r="31" spans="2:19" s="5" customFormat="1" ht="13.5" thickBot="1">
      <c r="B31" s="23" t="s">
        <v>13</v>
      </c>
      <c r="C31" s="22">
        <f t="shared" ref="C31:S31" si="5">MIN(C9:C28)</f>
        <v>13100</v>
      </c>
      <c r="D31" s="21">
        <f t="shared" si="5"/>
        <v>13600</v>
      </c>
      <c r="E31" s="20">
        <f t="shared" si="5"/>
        <v>13350</v>
      </c>
      <c r="F31" s="22">
        <f t="shared" si="5"/>
        <v>13300</v>
      </c>
      <c r="G31" s="21">
        <f t="shared" si="5"/>
        <v>13800</v>
      </c>
      <c r="H31" s="20">
        <f t="shared" si="5"/>
        <v>13550</v>
      </c>
      <c r="I31" s="22">
        <f t="shared" si="5"/>
        <v>13740</v>
      </c>
      <c r="J31" s="21">
        <f t="shared" si="5"/>
        <v>14740</v>
      </c>
      <c r="K31" s="20">
        <f t="shared" si="5"/>
        <v>14240</v>
      </c>
      <c r="L31" s="19">
        <f t="shared" si="5"/>
        <v>13600</v>
      </c>
      <c r="M31" s="18">
        <f t="shared" si="5"/>
        <v>1.4368000000000001</v>
      </c>
      <c r="N31" s="17">
        <f t="shared" si="5"/>
        <v>1.115</v>
      </c>
      <c r="O31" s="16">
        <f t="shared" si="5"/>
        <v>105.87</v>
      </c>
      <c r="P31" s="15">
        <f t="shared" si="5"/>
        <v>9295.9699999999993</v>
      </c>
      <c r="Q31" s="15">
        <f t="shared" si="5"/>
        <v>9430.09</v>
      </c>
      <c r="R31" s="15">
        <f t="shared" si="5"/>
        <v>11758.602801314197</v>
      </c>
      <c r="S31" s="14">
        <f t="shared" si="5"/>
        <v>1.4373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33"/>
  <sheetViews>
    <sheetView workbookViewId="0"/>
  </sheetViews>
  <sheetFormatPr defaultRowHeight="12.75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>
      <c r="B2" s="76" t="s">
        <v>41</v>
      </c>
    </row>
    <row r="3" spans="2:10" ht="13.5" thickBot="1"/>
    <row r="4" spans="2:10">
      <c r="C4" s="189" t="s">
        <v>40</v>
      </c>
      <c r="D4" s="190"/>
      <c r="F4" s="189" t="s">
        <v>39</v>
      </c>
      <c r="G4" s="190"/>
      <c r="I4" s="189" t="s">
        <v>38</v>
      </c>
      <c r="J4" s="190"/>
    </row>
    <row r="5" spans="2:10">
      <c r="C5" s="75">
        <v>42521</v>
      </c>
      <c r="D5" s="74"/>
      <c r="F5" s="75">
        <v>42521</v>
      </c>
      <c r="G5" s="74"/>
      <c r="I5" s="75">
        <v>42521</v>
      </c>
      <c r="J5" s="74"/>
    </row>
    <row r="6" spans="2:10">
      <c r="C6" s="73"/>
      <c r="D6" s="72" t="s">
        <v>37</v>
      </c>
      <c r="F6" s="73"/>
      <c r="G6" s="72" t="s">
        <v>37</v>
      </c>
      <c r="I6" s="73"/>
      <c r="J6" s="72" t="s">
        <v>37</v>
      </c>
    </row>
    <row r="7" spans="2:10">
      <c r="C7" s="71"/>
      <c r="D7" s="70"/>
      <c r="F7" s="71"/>
      <c r="G7" s="70"/>
      <c r="I7" s="71"/>
      <c r="J7" s="70"/>
    </row>
    <row r="8" spans="2:10">
      <c r="C8" s="69">
        <v>42493</v>
      </c>
      <c r="D8" s="68">
        <v>4998.13</v>
      </c>
      <c r="F8" s="69">
        <f t="shared" ref="F8:F27" si="0">C8</f>
        <v>42493</v>
      </c>
      <c r="G8" s="68">
        <v>1682.83</v>
      </c>
      <c r="I8" s="69">
        <f t="shared" ref="I8:I27" si="1">C8</f>
        <v>42493</v>
      </c>
      <c r="J8" s="68">
        <v>1938.78</v>
      </c>
    </row>
    <row r="9" spans="2:10">
      <c r="C9" s="69">
        <v>42494</v>
      </c>
      <c r="D9" s="68">
        <v>4891.82</v>
      </c>
      <c r="F9" s="69">
        <f t="shared" si="0"/>
        <v>42494</v>
      </c>
      <c r="G9" s="68">
        <v>1630.32</v>
      </c>
      <c r="I9" s="69">
        <f t="shared" si="1"/>
        <v>42494</v>
      </c>
      <c r="J9" s="68">
        <v>1872.92</v>
      </c>
    </row>
    <row r="10" spans="2:10">
      <c r="C10" s="69">
        <v>42495</v>
      </c>
      <c r="D10" s="68">
        <v>4836.26</v>
      </c>
      <c r="F10" s="69">
        <f t="shared" si="0"/>
        <v>42495</v>
      </c>
      <c r="G10" s="68">
        <v>1633.75</v>
      </c>
      <c r="I10" s="69">
        <f t="shared" si="1"/>
        <v>42495</v>
      </c>
      <c r="J10" s="68">
        <v>1876.5</v>
      </c>
    </row>
    <row r="11" spans="2:10">
      <c r="C11" s="69">
        <v>42496</v>
      </c>
      <c r="D11" s="68">
        <v>4786.82</v>
      </c>
      <c r="F11" s="69">
        <f t="shared" si="0"/>
        <v>42496</v>
      </c>
      <c r="G11" s="68">
        <v>1607.44</v>
      </c>
      <c r="I11" s="69">
        <f t="shared" si="1"/>
        <v>42496</v>
      </c>
      <c r="J11" s="68">
        <v>1861.11</v>
      </c>
    </row>
    <row r="12" spans="2:10">
      <c r="C12" s="69">
        <v>42499</v>
      </c>
      <c r="D12" s="68">
        <v>4711.7299999999996</v>
      </c>
      <c r="F12" s="69">
        <f t="shared" si="0"/>
        <v>42499</v>
      </c>
      <c r="G12" s="68">
        <v>1579.05</v>
      </c>
      <c r="I12" s="69">
        <f t="shared" si="1"/>
        <v>42499</v>
      </c>
      <c r="J12" s="68">
        <v>1851.84</v>
      </c>
    </row>
    <row r="13" spans="2:10">
      <c r="C13" s="69">
        <v>42500</v>
      </c>
      <c r="D13" s="68">
        <v>4704.9799999999996</v>
      </c>
      <c r="F13" s="69">
        <f t="shared" si="0"/>
        <v>42500</v>
      </c>
      <c r="G13" s="68">
        <v>1559.96</v>
      </c>
      <c r="I13" s="69">
        <f t="shared" si="1"/>
        <v>42500</v>
      </c>
      <c r="J13" s="68">
        <v>1850.21</v>
      </c>
    </row>
    <row r="14" spans="2:10">
      <c r="C14" s="69">
        <v>42501</v>
      </c>
      <c r="D14" s="68">
        <v>4711.71</v>
      </c>
      <c r="F14" s="69">
        <f t="shared" si="0"/>
        <v>42501</v>
      </c>
      <c r="G14" s="68">
        <v>1571</v>
      </c>
      <c r="I14" s="69">
        <f t="shared" si="1"/>
        <v>42501</v>
      </c>
      <c r="J14" s="68">
        <v>1876.52</v>
      </c>
    </row>
    <row r="15" spans="2:10">
      <c r="C15" s="69">
        <v>42502</v>
      </c>
      <c r="D15" s="68">
        <v>4740.58</v>
      </c>
      <c r="F15" s="69">
        <f t="shared" si="0"/>
        <v>42502</v>
      </c>
      <c r="G15" s="68">
        <v>1570.2</v>
      </c>
      <c r="I15" s="69">
        <f t="shared" si="1"/>
        <v>42502</v>
      </c>
      <c r="J15" s="68">
        <v>1917.68</v>
      </c>
    </row>
    <row r="16" spans="2:10">
      <c r="C16" s="69">
        <v>42503</v>
      </c>
      <c r="D16" s="68">
        <v>4638.6000000000004</v>
      </c>
      <c r="F16" s="69">
        <f t="shared" si="0"/>
        <v>42503</v>
      </c>
      <c r="G16" s="68">
        <v>1545.5</v>
      </c>
      <c r="I16" s="69">
        <f t="shared" si="1"/>
        <v>42503</v>
      </c>
      <c r="J16" s="68">
        <v>1889.79</v>
      </c>
    </row>
    <row r="17" spans="2:10">
      <c r="C17" s="69">
        <v>42506</v>
      </c>
      <c r="D17" s="68">
        <v>4639.17</v>
      </c>
      <c r="F17" s="69">
        <f t="shared" si="0"/>
        <v>42506</v>
      </c>
      <c r="G17" s="68">
        <v>1544.68</v>
      </c>
      <c r="I17" s="69">
        <f t="shared" si="1"/>
        <v>42506</v>
      </c>
      <c r="J17" s="68">
        <v>1890.5</v>
      </c>
    </row>
    <row r="18" spans="2:10">
      <c r="C18" s="69">
        <v>42507</v>
      </c>
      <c r="D18" s="68">
        <v>4685.18</v>
      </c>
      <c r="F18" s="69">
        <f t="shared" si="0"/>
        <v>42507</v>
      </c>
      <c r="G18" s="68">
        <v>1562.22</v>
      </c>
      <c r="I18" s="69">
        <f t="shared" si="1"/>
        <v>42507</v>
      </c>
      <c r="J18" s="68">
        <v>1904.78</v>
      </c>
    </row>
    <row r="19" spans="2:10">
      <c r="C19" s="69">
        <v>42508</v>
      </c>
      <c r="D19" s="68">
        <v>4610.5200000000004</v>
      </c>
      <c r="F19" s="69">
        <f t="shared" si="0"/>
        <v>42508</v>
      </c>
      <c r="G19" s="68">
        <v>1536.63</v>
      </c>
      <c r="I19" s="69">
        <f t="shared" si="1"/>
        <v>42508</v>
      </c>
      <c r="J19" s="68">
        <v>1881.15</v>
      </c>
    </row>
    <row r="20" spans="2:10">
      <c r="C20" s="69">
        <v>42509</v>
      </c>
      <c r="D20" s="68">
        <v>4575.84</v>
      </c>
      <c r="F20" s="69">
        <f t="shared" si="0"/>
        <v>42509</v>
      </c>
      <c r="G20" s="68">
        <v>1544.35</v>
      </c>
      <c r="I20" s="69">
        <f t="shared" si="1"/>
        <v>42509</v>
      </c>
      <c r="J20" s="68">
        <v>1873.58</v>
      </c>
    </row>
    <row r="21" spans="2:10">
      <c r="C21" s="69">
        <v>42510</v>
      </c>
      <c r="D21" s="68">
        <v>4592.6400000000003</v>
      </c>
      <c r="F21" s="69">
        <f t="shared" si="0"/>
        <v>42510</v>
      </c>
      <c r="G21" s="68">
        <v>1554.36</v>
      </c>
      <c r="I21" s="69">
        <f t="shared" si="1"/>
        <v>42510</v>
      </c>
      <c r="J21" s="68">
        <v>1872.5</v>
      </c>
    </row>
    <row r="22" spans="2:10">
      <c r="C22" s="69">
        <v>42513</v>
      </c>
      <c r="D22" s="68">
        <v>4561.62</v>
      </c>
      <c r="F22" s="69">
        <f t="shared" si="0"/>
        <v>42513</v>
      </c>
      <c r="G22" s="68">
        <v>1535.69</v>
      </c>
      <c r="I22" s="69">
        <f t="shared" si="1"/>
        <v>42513</v>
      </c>
      <c r="J22" s="68">
        <v>1848.97</v>
      </c>
    </row>
    <row r="23" spans="2:10">
      <c r="C23" s="69">
        <v>42514</v>
      </c>
      <c r="D23" s="68">
        <v>4565.8</v>
      </c>
      <c r="F23" s="69">
        <f t="shared" si="0"/>
        <v>42514</v>
      </c>
      <c r="G23" s="68">
        <v>1546.16</v>
      </c>
      <c r="I23" s="69">
        <f t="shared" si="1"/>
        <v>42514</v>
      </c>
      <c r="J23" s="68">
        <v>1811.22</v>
      </c>
    </row>
    <row r="24" spans="2:10">
      <c r="C24" s="69">
        <v>42515</v>
      </c>
      <c r="D24" s="68">
        <v>4613.6899999999996</v>
      </c>
      <c r="F24" s="69">
        <f t="shared" si="0"/>
        <v>42515</v>
      </c>
      <c r="G24" s="68">
        <v>1544.11</v>
      </c>
      <c r="I24" s="69">
        <f t="shared" si="1"/>
        <v>42515</v>
      </c>
      <c r="J24" s="68">
        <v>1823.05</v>
      </c>
    </row>
    <row r="25" spans="2:10">
      <c r="C25" s="69">
        <v>42516</v>
      </c>
      <c r="D25" s="68">
        <v>4696.74</v>
      </c>
      <c r="F25" s="69">
        <f t="shared" si="0"/>
        <v>42516</v>
      </c>
      <c r="G25" s="68">
        <v>1554.64</v>
      </c>
      <c r="I25" s="69">
        <f t="shared" si="1"/>
        <v>42516</v>
      </c>
      <c r="J25" s="68">
        <v>1868.11</v>
      </c>
    </row>
    <row r="26" spans="2:10">
      <c r="C26" s="69">
        <v>42517</v>
      </c>
      <c r="D26" s="68">
        <v>4679.71</v>
      </c>
      <c r="F26" s="69">
        <f t="shared" si="0"/>
        <v>42517</v>
      </c>
      <c r="G26" s="68">
        <v>1559.5</v>
      </c>
      <c r="I26" s="69">
        <f t="shared" si="1"/>
        <v>42517</v>
      </c>
      <c r="J26" s="68">
        <v>1890.74</v>
      </c>
    </row>
    <row r="27" spans="2:10" ht="13.5" thickBot="1">
      <c r="C27" s="69">
        <v>42521</v>
      </c>
      <c r="D27" s="68">
        <v>4666.18</v>
      </c>
      <c r="F27" s="69">
        <f t="shared" si="0"/>
        <v>42521</v>
      </c>
      <c r="G27" s="68">
        <v>1550.74</v>
      </c>
      <c r="I27" s="69">
        <f t="shared" si="1"/>
        <v>42521</v>
      </c>
      <c r="J27" s="68">
        <v>1902.61</v>
      </c>
    </row>
    <row r="28" spans="2:10">
      <c r="B28" s="5"/>
      <c r="C28" s="67" t="s">
        <v>11</v>
      </c>
      <c r="D28" s="66">
        <f>ROUND(AVERAGE(D8:D27),2)</f>
        <v>4695.3900000000003</v>
      </c>
      <c r="F28" s="67" t="s">
        <v>11</v>
      </c>
      <c r="G28" s="66">
        <f>ROUND(AVERAGE(G8:G27),2)</f>
        <v>1570.66</v>
      </c>
      <c r="I28" s="67" t="s">
        <v>11</v>
      </c>
      <c r="J28" s="66">
        <f>ROUND(AVERAGE(J8:J27),2)</f>
        <v>1875.13</v>
      </c>
    </row>
    <row r="29" spans="2:10">
      <c r="B29" s="5"/>
      <c r="C29" s="65" t="s">
        <v>12</v>
      </c>
      <c r="D29" s="64">
        <f>MAX(D8:D27)</f>
        <v>4998.13</v>
      </c>
      <c r="F29" s="65" t="s">
        <v>12</v>
      </c>
      <c r="G29" s="64">
        <f>MAX(G8:G27)</f>
        <v>1682.83</v>
      </c>
      <c r="I29" s="65" t="s">
        <v>12</v>
      </c>
      <c r="J29" s="64">
        <f>MAX(J8:J27)</f>
        <v>1938.78</v>
      </c>
    </row>
    <row r="30" spans="2:10">
      <c r="B30" s="5"/>
      <c r="C30" s="63" t="s">
        <v>13</v>
      </c>
      <c r="D30" s="62">
        <f>MIN(D8:D27)</f>
        <v>4561.62</v>
      </c>
      <c r="F30" s="63" t="s">
        <v>13</v>
      </c>
      <c r="G30" s="62">
        <f>MIN(G8:G27)</f>
        <v>1535.69</v>
      </c>
      <c r="I30" s="63" t="s">
        <v>13</v>
      </c>
      <c r="J30" s="62">
        <f>MIN(J8:J27)</f>
        <v>1811.22</v>
      </c>
    </row>
    <row r="33" spans="2:2">
      <c r="B33" t="s">
        <v>36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3:I25"/>
  <sheetViews>
    <sheetView workbookViewId="0"/>
  </sheetViews>
  <sheetFormatPr defaultRowHeight="12.75"/>
  <cols>
    <col min="1" max="1" width="9.140625" style="135"/>
    <col min="2" max="2" width="15.5703125" style="135" customWidth="1"/>
    <col min="3" max="10" width="12.7109375" style="135" customWidth="1"/>
    <col min="11" max="16384" width="9.140625" style="135"/>
  </cols>
  <sheetData>
    <row r="3" spans="2:9" ht="15.75">
      <c r="B3" s="174" t="s">
        <v>96</v>
      </c>
      <c r="C3" s="147"/>
      <c r="D3" s="173"/>
      <c r="G3" s="159"/>
      <c r="H3" s="159"/>
      <c r="I3" s="172"/>
    </row>
    <row r="4" spans="2:9">
      <c r="B4" s="171" t="s">
        <v>95</v>
      </c>
      <c r="C4" s="170"/>
      <c r="D4" s="169"/>
      <c r="G4" s="168"/>
      <c r="H4" s="167"/>
      <c r="I4" s="159"/>
    </row>
    <row r="5" spans="2:9">
      <c r="B5" s="166" t="s">
        <v>97</v>
      </c>
      <c r="C5" s="147"/>
      <c r="D5" s="165"/>
      <c r="G5" s="164"/>
      <c r="H5" s="159"/>
      <c r="I5" s="147"/>
    </row>
    <row r="6" spans="2:9">
      <c r="B6" s="147"/>
      <c r="C6" s="147"/>
      <c r="D6" s="147"/>
      <c r="E6" s="147"/>
      <c r="F6" s="147"/>
      <c r="G6" s="147"/>
      <c r="H6" s="147"/>
      <c r="I6" s="147"/>
    </row>
    <row r="7" spans="2:9">
      <c r="B7" s="158"/>
      <c r="C7" s="163" t="s">
        <v>94</v>
      </c>
      <c r="D7" s="163" t="s">
        <v>94</v>
      </c>
      <c r="E7" s="163" t="s">
        <v>94</v>
      </c>
    </row>
    <row r="8" spans="2:9">
      <c r="B8" s="161"/>
      <c r="C8" s="162" t="s">
        <v>57</v>
      </c>
      <c r="D8" s="162" t="s">
        <v>84</v>
      </c>
      <c r="E8" s="162" t="s">
        <v>82</v>
      </c>
    </row>
    <row r="9" spans="2:9">
      <c r="B9" s="161"/>
      <c r="C9" s="160" t="s">
        <v>81</v>
      </c>
      <c r="D9" s="160" t="s">
        <v>81</v>
      </c>
      <c r="E9" s="160" t="s">
        <v>81</v>
      </c>
    </row>
    <row r="10" spans="2:9">
      <c r="B10" s="158"/>
      <c r="C10" s="157"/>
      <c r="D10" s="157"/>
      <c r="E10" s="157"/>
    </row>
    <row r="11" spans="2:9">
      <c r="B11" s="156" t="s">
        <v>93</v>
      </c>
      <c r="C11" s="155">
        <f>ABR!D28</f>
        <v>4695.3900000000003</v>
      </c>
      <c r="D11" s="155">
        <f>ABR!G28</f>
        <v>1570.66</v>
      </c>
      <c r="E11" s="155">
        <f>ABR!J28</f>
        <v>1875.13</v>
      </c>
    </row>
    <row r="15" spans="2:9">
      <c r="B15" s="153" t="s">
        <v>50</v>
      </c>
      <c r="C15" s="154"/>
    </row>
    <row r="16" spans="2:9">
      <c r="B16" s="153" t="s">
        <v>48</v>
      </c>
      <c r="C16" s="152"/>
    </row>
    <row r="17" spans="2:9">
      <c r="B17" s="151" t="s">
        <v>10</v>
      </c>
      <c r="C17" s="149">
        <f>'Averages Inc. Euro Eq'!F66</f>
        <v>1.4530000000000001</v>
      </c>
    </row>
    <row r="18" spans="2:9">
      <c r="B18" s="151" t="s">
        <v>45</v>
      </c>
      <c r="C18" s="150">
        <f>'Averages Inc. Euro Eq'!F67</f>
        <v>108.95</v>
      </c>
    </row>
    <row r="19" spans="2:9">
      <c r="B19" s="151" t="s">
        <v>43</v>
      </c>
      <c r="C19" s="149">
        <f>'Averages Inc. Euro Eq'!F68</f>
        <v>1.1309</v>
      </c>
    </row>
    <row r="21" spans="2:9">
      <c r="B21" s="148" t="s">
        <v>42</v>
      </c>
    </row>
    <row r="24" spans="2:9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>
      <c r="B25" s="138" t="s">
        <v>98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5:M71"/>
  <sheetViews>
    <sheetView tabSelected="1" workbookViewId="0">
      <selection activeCell="D6" sqref="D6"/>
    </sheetView>
  </sheetViews>
  <sheetFormatPr defaultRowHeight="12.75"/>
  <cols>
    <col min="2" max="2" width="27.28515625" customWidth="1"/>
    <col min="3" max="17" width="16.28515625" customWidth="1"/>
  </cols>
  <sheetData>
    <row r="5" spans="2:13" ht="15.75">
      <c r="B5" s="134"/>
      <c r="C5" s="2"/>
      <c r="D5" s="133"/>
      <c r="F5" s="132" t="s">
        <v>92</v>
      </c>
      <c r="G5" s="128"/>
      <c r="H5" s="128"/>
      <c r="I5" s="131"/>
    </row>
    <row r="6" spans="2:13">
      <c r="B6" s="130"/>
      <c r="C6" s="130"/>
      <c r="D6" s="76"/>
      <c r="F6" s="129" t="s">
        <v>91</v>
      </c>
      <c r="G6" s="128"/>
      <c r="H6" s="127"/>
      <c r="I6" s="119"/>
    </row>
    <row r="7" spans="2:13">
      <c r="B7" s="2"/>
      <c r="C7" s="2"/>
      <c r="D7" s="126"/>
      <c r="F7" s="106" t="s">
        <v>97</v>
      </c>
      <c r="G7" s="125"/>
      <c r="H7" s="119"/>
      <c r="I7" s="2"/>
    </row>
    <row r="8" spans="2:13" ht="13.5" thickBot="1"/>
    <row r="9" spans="2:13">
      <c r="B9" s="124"/>
      <c r="C9" s="123" t="s">
        <v>90</v>
      </c>
      <c r="D9" s="122" t="s">
        <v>84</v>
      </c>
      <c r="E9" s="122" t="s">
        <v>57</v>
      </c>
      <c r="F9" s="122" t="s">
        <v>56</v>
      </c>
      <c r="G9" s="122" t="s">
        <v>55</v>
      </c>
      <c r="H9" s="122" t="s">
        <v>54</v>
      </c>
      <c r="I9" s="122" t="s">
        <v>89</v>
      </c>
      <c r="J9" s="122" t="s">
        <v>88</v>
      </c>
      <c r="K9" s="122" t="s">
        <v>87</v>
      </c>
      <c r="L9" s="122" t="s">
        <v>86</v>
      </c>
      <c r="M9" s="121" t="s">
        <v>85</v>
      </c>
    </row>
    <row r="10" spans="2:13">
      <c r="B10" s="118"/>
      <c r="C10" s="120" t="s">
        <v>84</v>
      </c>
      <c r="D10" s="119" t="s">
        <v>83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>
      <c r="B11" s="118"/>
      <c r="C11" s="117" t="s">
        <v>81</v>
      </c>
      <c r="D11" s="117" t="s">
        <v>81</v>
      </c>
      <c r="E11" s="117" t="s">
        <v>81</v>
      </c>
      <c r="F11" s="117" t="s">
        <v>81</v>
      </c>
      <c r="G11" s="117" t="s">
        <v>81</v>
      </c>
      <c r="H11" s="117" t="s">
        <v>81</v>
      </c>
      <c r="I11" s="117" t="s">
        <v>81</v>
      </c>
      <c r="J11" s="117" t="s">
        <v>81</v>
      </c>
      <c r="K11" s="117" t="s">
        <v>81</v>
      </c>
      <c r="L11" s="117" t="s">
        <v>81</v>
      </c>
      <c r="M11" s="116" t="s">
        <v>81</v>
      </c>
    </row>
    <row r="12" spans="2:13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>
      <c r="B13" s="114" t="s">
        <v>80</v>
      </c>
      <c r="C13" s="113">
        <v>1555.58</v>
      </c>
      <c r="D13" s="113">
        <v>1528.5</v>
      </c>
      <c r="E13" s="113">
        <v>4707.3500000000004</v>
      </c>
      <c r="F13" s="113">
        <v>1713.68</v>
      </c>
      <c r="G13" s="113">
        <v>8682.5</v>
      </c>
      <c r="H13" s="113">
        <v>16729</v>
      </c>
      <c r="I13" s="113">
        <v>1870.53</v>
      </c>
      <c r="J13" s="113">
        <v>1670.53</v>
      </c>
      <c r="K13" s="113">
        <v>50</v>
      </c>
      <c r="L13" s="113">
        <v>23337.5</v>
      </c>
      <c r="M13" s="112">
        <v>14442.5</v>
      </c>
    </row>
    <row r="14" spans="2:13">
      <c r="B14" s="99" t="s">
        <v>79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>
      <c r="B15" s="114" t="s">
        <v>78</v>
      </c>
      <c r="C15" s="113">
        <v>1556.33</v>
      </c>
      <c r="D15" s="113">
        <v>1538.05</v>
      </c>
      <c r="E15" s="113">
        <v>4708.3500000000004</v>
      </c>
      <c r="F15" s="113">
        <v>1714.43</v>
      </c>
      <c r="G15" s="113">
        <v>8689.25</v>
      </c>
      <c r="H15" s="113">
        <v>16745.75</v>
      </c>
      <c r="I15" s="191">
        <v>1871.2</v>
      </c>
      <c r="J15" s="113">
        <v>1672.95</v>
      </c>
      <c r="K15" s="113">
        <v>100</v>
      </c>
      <c r="L15" s="113">
        <v>23589.25</v>
      </c>
      <c r="M15" s="112">
        <v>14932.5</v>
      </c>
    </row>
    <row r="16" spans="2:13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>
      <c r="B17" s="114" t="s">
        <v>77</v>
      </c>
      <c r="C17" s="191">
        <v>1555.95</v>
      </c>
      <c r="D17" s="191">
        <v>1533.28</v>
      </c>
      <c r="E17" s="191">
        <v>4707.8500000000004</v>
      </c>
      <c r="F17" s="191">
        <v>1714.05</v>
      </c>
      <c r="G17" s="191">
        <v>8685.8799999999992</v>
      </c>
      <c r="H17" s="191">
        <v>16737.38</v>
      </c>
      <c r="I17" s="113">
        <v>1870.86</v>
      </c>
      <c r="J17" s="113">
        <v>1671.74</v>
      </c>
      <c r="K17" s="113">
        <v>75</v>
      </c>
      <c r="L17" s="113">
        <v>23463.38</v>
      </c>
      <c r="M17" s="112">
        <v>14687.5</v>
      </c>
    </row>
    <row r="18" spans="2:13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>
      <c r="B19" s="114" t="s">
        <v>99</v>
      </c>
      <c r="C19" s="113">
        <v>1568.68</v>
      </c>
      <c r="D19" s="113">
        <v>1557</v>
      </c>
      <c r="E19" s="113">
        <v>4693</v>
      </c>
      <c r="F19" s="113">
        <v>1714.9</v>
      </c>
      <c r="G19" s="113">
        <v>8727.25</v>
      </c>
      <c r="H19" s="113">
        <v>16680.25</v>
      </c>
      <c r="I19" s="113">
        <v>1875.83</v>
      </c>
      <c r="J19" s="113">
        <v>1701.95</v>
      </c>
      <c r="K19" s="113">
        <v>65</v>
      </c>
      <c r="L19" s="113">
        <v>23245</v>
      </c>
      <c r="M19" s="112">
        <v>14482.5</v>
      </c>
    </row>
    <row r="20" spans="2:13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>
      <c r="B21" s="114" t="s">
        <v>76</v>
      </c>
      <c r="C21" s="113">
        <v>1569.33</v>
      </c>
      <c r="D21" s="113">
        <v>1566.75</v>
      </c>
      <c r="E21" s="113">
        <v>4695</v>
      </c>
      <c r="F21" s="113">
        <v>1716.5</v>
      </c>
      <c r="G21" s="113">
        <v>8737.5</v>
      </c>
      <c r="H21" s="113">
        <v>16701.75</v>
      </c>
      <c r="I21" s="113">
        <v>1877.53</v>
      </c>
      <c r="J21" s="113">
        <v>1709.8</v>
      </c>
      <c r="K21" s="113">
        <v>115</v>
      </c>
      <c r="L21" s="113">
        <v>23705</v>
      </c>
      <c r="M21" s="112">
        <v>14972.5</v>
      </c>
    </row>
    <row r="22" spans="2:13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>
      <c r="B23" s="114" t="s">
        <v>75</v>
      </c>
      <c r="C23" s="113">
        <v>1569</v>
      </c>
      <c r="D23" s="113">
        <v>1561.88</v>
      </c>
      <c r="E23" s="113">
        <v>4694</v>
      </c>
      <c r="F23" s="113">
        <v>1715.7</v>
      </c>
      <c r="G23" s="113">
        <v>8732.3799999999992</v>
      </c>
      <c r="H23" s="113">
        <v>16691</v>
      </c>
      <c r="I23" s="113">
        <v>1876.68</v>
      </c>
      <c r="J23" s="113">
        <v>1705.88</v>
      </c>
      <c r="K23" s="113">
        <v>90</v>
      </c>
      <c r="L23" s="113">
        <v>23475</v>
      </c>
      <c r="M23" s="112">
        <v>14727.5</v>
      </c>
    </row>
    <row r="24" spans="2:13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>
      <c r="B25" s="114" t="s">
        <v>74</v>
      </c>
      <c r="C25" s="113">
        <v>1614.45</v>
      </c>
      <c r="D25" s="113">
        <v>1618</v>
      </c>
      <c r="E25" s="113">
        <v>4689.25</v>
      </c>
      <c r="F25" s="113">
        <v>1730.45</v>
      </c>
      <c r="G25" s="113">
        <v>8848.75</v>
      </c>
      <c r="H25" s="113"/>
      <c r="I25" s="113">
        <v>1870.3</v>
      </c>
      <c r="J25" s="113">
        <v>1786</v>
      </c>
      <c r="K25" s="113"/>
      <c r="L25" s="113"/>
      <c r="M25" s="112"/>
    </row>
    <row r="26" spans="2:13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>
      <c r="B27" s="114" t="s">
        <v>73</v>
      </c>
      <c r="C27" s="113">
        <v>1619.45</v>
      </c>
      <c r="D27" s="113">
        <v>1628</v>
      </c>
      <c r="E27" s="113">
        <v>4699.25</v>
      </c>
      <c r="F27" s="113">
        <v>1735.45</v>
      </c>
      <c r="G27" s="113">
        <v>8948.75</v>
      </c>
      <c r="H27" s="113"/>
      <c r="I27" s="113">
        <v>1875.3</v>
      </c>
      <c r="J27" s="113">
        <v>1796</v>
      </c>
      <c r="K27" s="113"/>
      <c r="L27" s="113"/>
      <c r="M27" s="112"/>
    </row>
    <row r="28" spans="2:13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>
      <c r="B29" s="114" t="s">
        <v>72</v>
      </c>
      <c r="C29" s="113">
        <v>1616.95</v>
      </c>
      <c r="D29" s="113">
        <v>1623</v>
      </c>
      <c r="E29" s="113">
        <v>4694.25</v>
      </c>
      <c r="F29" s="113">
        <v>1732.95</v>
      </c>
      <c r="G29" s="113">
        <v>8898.75</v>
      </c>
      <c r="H29" s="113"/>
      <c r="I29" s="113">
        <v>1872.8</v>
      </c>
      <c r="J29" s="113">
        <v>1791</v>
      </c>
      <c r="K29" s="113"/>
      <c r="L29" s="113"/>
      <c r="M29" s="112"/>
    </row>
    <row r="30" spans="2:13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>
      <c r="B31" s="114" t="s">
        <v>100</v>
      </c>
      <c r="C31" s="113">
        <v>1657.15</v>
      </c>
      <c r="D31" s="113"/>
      <c r="E31" s="113">
        <v>4697.75</v>
      </c>
      <c r="F31" s="113">
        <v>1739.85</v>
      </c>
      <c r="G31" s="113">
        <v>8952.25</v>
      </c>
      <c r="H31" s="113"/>
      <c r="I31" s="113">
        <v>1840.5</v>
      </c>
      <c r="J31" s="113"/>
      <c r="K31" s="113"/>
      <c r="L31" s="113"/>
      <c r="M31" s="112"/>
    </row>
    <row r="32" spans="2:13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>
      <c r="B33" s="114" t="s">
        <v>71</v>
      </c>
      <c r="C33" s="113">
        <v>1662.15</v>
      </c>
      <c r="D33" s="113"/>
      <c r="E33" s="113">
        <v>4707.75</v>
      </c>
      <c r="F33" s="113">
        <v>1744.85</v>
      </c>
      <c r="G33" s="113">
        <v>9052.25</v>
      </c>
      <c r="H33" s="113"/>
      <c r="I33" s="113">
        <v>1845.5</v>
      </c>
      <c r="J33" s="113"/>
      <c r="K33" s="113"/>
      <c r="L33" s="113"/>
      <c r="M33" s="112"/>
    </row>
    <row r="34" spans="2:13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>
      <c r="B35" s="114" t="s">
        <v>70</v>
      </c>
      <c r="C35" s="113">
        <v>1659.65</v>
      </c>
      <c r="D35" s="113"/>
      <c r="E35" s="113">
        <v>4702.75</v>
      </c>
      <c r="F35" s="113">
        <v>1742.35</v>
      </c>
      <c r="G35" s="113">
        <v>9002.25</v>
      </c>
      <c r="H35" s="113"/>
      <c r="I35" s="113">
        <v>1843</v>
      </c>
      <c r="J35" s="113"/>
      <c r="K35" s="113"/>
      <c r="L35" s="113"/>
      <c r="M35" s="112"/>
    </row>
    <row r="36" spans="2:13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>
      <c r="B37" s="114" t="s">
        <v>69</v>
      </c>
      <c r="C37" s="113">
        <v>1702.45</v>
      </c>
      <c r="D37" s="113"/>
      <c r="E37" s="113">
        <v>4701.5</v>
      </c>
      <c r="F37" s="113">
        <v>1769.85</v>
      </c>
      <c r="G37" s="113">
        <v>9042.75</v>
      </c>
      <c r="H37" s="113"/>
      <c r="I37" s="113">
        <v>1815.5</v>
      </c>
      <c r="J37" s="113"/>
      <c r="K37" s="113"/>
      <c r="L37" s="113"/>
      <c r="M37" s="112"/>
    </row>
    <row r="38" spans="2:13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>
      <c r="B39" s="114" t="s">
        <v>68</v>
      </c>
      <c r="C39" s="113">
        <v>1707.45</v>
      </c>
      <c r="D39" s="113"/>
      <c r="E39" s="113">
        <v>4711.5</v>
      </c>
      <c r="F39" s="113">
        <v>1774.85</v>
      </c>
      <c r="G39" s="113">
        <v>9142.75</v>
      </c>
      <c r="H39" s="113"/>
      <c r="I39" s="113">
        <v>1820.5</v>
      </c>
      <c r="J39" s="113"/>
      <c r="K39" s="113"/>
      <c r="L39" s="113"/>
      <c r="M39" s="112"/>
    </row>
    <row r="40" spans="2:13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>
      <c r="B41" s="114" t="s">
        <v>67</v>
      </c>
      <c r="C41" s="113">
        <v>1704.95</v>
      </c>
      <c r="D41" s="113"/>
      <c r="E41" s="113">
        <v>4706.5</v>
      </c>
      <c r="F41" s="113">
        <v>1772.35</v>
      </c>
      <c r="G41" s="113">
        <v>9092.75</v>
      </c>
      <c r="H41" s="113"/>
      <c r="I41" s="113">
        <v>1818</v>
      </c>
      <c r="J41" s="113"/>
      <c r="K41" s="113"/>
      <c r="L41" s="113"/>
      <c r="M41" s="112"/>
    </row>
    <row r="42" spans="2:13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>
      <c r="B43" s="114" t="s">
        <v>66</v>
      </c>
      <c r="C43" s="113"/>
      <c r="D43" s="113"/>
      <c r="E43" s="113"/>
      <c r="F43" s="113"/>
      <c r="G43" s="113"/>
      <c r="H43" s="113">
        <v>16415</v>
      </c>
      <c r="I43" s="113"/>
      <c r="J43" s="113"/>
      <c r="K43" s="113">
        <v>145</v>
      </c>
      <c r="L43" s="113">
        <v>23500.75</v>
      </c>
      <c r="M43" s="112">
        <v>14887.75</v>
      </c>
    </row>
    <row r="44" spans="2:13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>
      <c r="B45" s="114" t="s">
        <v>65</v>
      </c>
      <c r="C45" s="113"/>
      <c r="D45" s="113"/>
      <c r="E45" s="113"/>
      <c r="F45" s="113"/>
      <c r="G45" s="113"/>
      <c r="H45" s="113">
        <v>16465</v>
      </c>
      <c r="I45" s="113"/>
      <c r="J45" s="113"/>
      <c r="K45" s="113">
        <v>155</v>
      </c>
      <c r="L45" s="113">
        <v>24500.75</v>
      </c>
      <c r="M45" s="112">
        <v>15887.75</v>
      </c>
    </row>
    <row r="46" spans="2:13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>
      <c r="B47" s="111" t="s">
        <v>64</v>
      </c>
      <c r="C47" s="110"/>
      <c r="D47" s="110"/>
      <c r="E47" s="110"/>
      <c r="F47" s="110"/>
      <c r="G47" s="110"/>
      <c r="H47" s="110">
        <v>16440</v>
      </c>
      <c r="I47" s="110"/>
      <c r="J47" s="110"/>
      <c r="K47" s="110">
        <v>150</v>
      </c>
      <c r="L47" s="110">
        <v>24000.75</v>
      </c>
      <c r="M47" s="109">
        <v>15387.75</v>
      </c>
    </row>
    <row r="49" spans="2:5">
      <c r="B49" s="108" t="s">
        <v>63</v>
      </c>
    </row>
    <row r="50" spans="2:5">
      <c r="B50" s="107" t="s">
        <v>97</v>
      </c>
    </row>
    <row r="52" spans="2:5">
      <c r="B52" s="105" t="s">
        <v>62</v>
      </c>
      <c r="C52" s="104" t="s">
        <v>61</v>
      </c>
    </row>
    <row r="53" spans="2:5">
      <c r="B53" s="103"/>
      <c r="C53" s="102" t="s">
        <v>60</v>
      </c>
    </row>
    <row r="54" spans="2:5">
      <c r="B54" s="100" t="s">
        <v>59</v>
      </c>
      <c r="C54" s="101">
        <v>1376.15</v>
      </c>
    </row>
    <row r="55" spans="2:5">
      <c r="B55" s="100" t="s">
        <v>58</v>
      </c>
      <c r="C55" s="101">
        <v>1360.17</v>
      </c>
    </row>
    <row r="56" spans="2:5">
      <c r="B56" s="100" t="s">
        <v>57</v>
      </c>
      <c r="C56" s="101">
        <v>4163.1099999999997</v>
      </c>
    </row>
    <row r="57" spans="2:5">
      <c r="B57" s="100" t="s">
        <v>56</v>
      </c>
      <c r="C57" s="101">
        <v>1515.81</v>
      </c>
    </row>
    <row r="58" spans="2:5">
      <c r="B58" s="100" t="s">
        <v>55</v>
      </c>
      <c r="C58" s="101">
        <v>7681.34</v>
      </c>
    </row>
    <row r="59" spans="2:5">
      <c r="B59" s="100" t="s">
        <v>54</v>
      </c>
      <c r="C59" s="101">
        <v>14803.91</v>
      </c>
    </row>
    <row r="60" spans="2:5">
      <c r="B60" s="100" t="s">
        <v>53</v>
      </c>
      <c r="C60" s="101">
        <v>1654.76</v>
      </c>
    </row>
    <row r="61" spans="2:5">
      <c r="B61" s="98" t="s">
        <v>52</v>
      </c>
      <c r="C61" s="97">
        <v>1479.4</v>
      </c>
    </row>
    <row r="63" spans="2:5">
      <c r="B63" s="89" t="s">
        <v>51</v>
      </c>
    </row>
    <row r="64" spans="2:5">
      <c r="E64" s="96" t="s">
        <v>50</v>
      </c>
    </row>
    <row r="65" spans="2:9">
      <c r="B65" s="93" t="s">
        <v>49</v>
      </c>
      <c r="D65" s="92">
        <v>3240.57</v>
      </c>
      <c r="E65" s="96" t="s">
        <v>48</v>
      </c>
    </row>
    <row r="66" spans="2:9">
      <c r="B66" s="93" t="s">
        <v>47</v>
      </c>
      <c r="D66" s="92">
        <v>3230.04</v>
      </c>
      <c r="E66" s="95" t="s">
        <v>10</v>
      </c>
      <c r="F66" s="90">
        <v>1.4530000000000001</v>
      </c>
    </row>
    <row r="67" spans="2:9">
      <c r="B67" s="93" t="s">
        <v>46</v>
      </c>
      <c r="D67" s="92">
        <v>1180.06</v>
      </c>
      <c r="E67" s="95" t="s">
        <v>45</v>
      </c>
      <c r="F67" s="94">
        <v>108.95</v>
      </c>
    </row>
    <row r="68" spans="2:9">
      <c r="B68" s="93" t="s">
        <v>44</v>
      </c>
      <c r="D68" s="92">
        <v>1181</v>
      </c>
      <c r="E68" s="91" t="s">
        <v>43</v>
      </c>
      <c r="F68" s="90">
        <v>1.1309</v>
      </c>
    </row>
    <row r="69" spans="2:9">
      <c r="H69" s="88" t="s">
        <v>42</v>
      </c>
    </row>
    <row r="70" spans="2:9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>
      <c r="B71" s="79" t="s">
        <v>98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32</v>
      </c>
    </row>
    <row r="6" spans="1:19" ht="13.5" thickBot="1">
      <c r="B6" s="1">
        <v>42493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42493</v>
      </c>
      <c r="C9" s="46">
        <v>1535</v>
      </c>
      <c r="D9" s="45">
        <v>1545</v>
      </c>
      <c r="E9" s="44">
        <f t="shared" ref="E9:E28" si="0">AVERAGE(C9:D9)</f>
        <v>1540</v>
      </c>
      <c r="F9" s="46">
        <v>1570</v>
      </c>
      <c r="G9" s="45">
        <v>1580</v>
      </c>
      <c r="H9" s="44">
        <f t="shared" ref="H9:H28" si="1">AVERAGE(F9:G9)</f>
        <v>1575</v>
      </c>
      <c r="I9" s="46">
        <v>1635</v>
      </c>
      <c r="J9" s="45">
        <v>1645</v>
      </c>
      <c r="K9" s="44">
        <f t="shared" ref="K9:K28" si="2">AVERAGE(I9:J9)</f>
        <v>1640</v>
      </c>
      <c r="L9" s="52">
        <v>1545</v>
      </c>
      <c r="M9" s="51">
        <v>1.4630000000000001</v>
      </c>
      <c r="N9" s="53">
        <v>1.1566000000000001</v>
      </c>
      <c r="O9" s="50">
        <v>105.87</v>
      </c>
      <c r="P9" s="43">
        <v>1056.05</v>
      </c>
      <c r="Q9" s="43">
        <v>1079.68</v>
      </c>
      <c r="R9" s="49">
        <f t="shared" ref="R9:R28" si="3">L9/N9</f>
        <v>1335.8118623551788</v>
      </c>
      <c r="S9" s="48">
        <v>1.4634</v>
      </c>
    </row>
    <row r="10" spans="1:19">
      <c r="B10" s="47">
        <v>42494</v>
      </c>
      <c r="C10" s="46">
        <v>1535</v>
      </c>
      <c r="D10" s="45">
        <v>1545</v>
      </c>
      <c r="E10" s="44">
        <f t="shared" si="0"/>
        <v>1540</v>
      </c>
      <c r="F10" s="46">
        <v>1570</v>
      </c>
      <c r="G10" s="45">
        <v>1580</v>
      </c>
      <c r="H10" s="44">
        <f t="shared" si="1"/>
        <v>1575</v>
      </c>
      <c r="I10" s="46">
        <v>1635</v>
      </c>
      <c r="J10" s="45">
        <v>1645</v>
      </c>
      <c r="K10" s="44">
        <f t="shared" si="2"/>
        <v>1640</v>
      </c>
      <c r="L10" s="52">
        <v>1545</v>
      </c>
      <c r="M10" s="51">
        <v>1.4511000000000001</v>
      </c>
      <c r="N10" s="51">
        <v>1.1505000000000001</v>
      </c>
      <c r="O10" s="50">
        <v>106.62</v>
      </c>
      <c r="P10" s="43">
        <v>1064.71</v>
      </c>
      <c r="Q10" s="43">
        <v>1088.45</v>
      </c>
      <c r="R10" s="49">
        <f t="shared" si="3"/>
        <v>1342.8943937418512</v>
      </c>
      <c r="S10" s="48">
        <v>1.4516</v>
      </c>
    </row>
    <row r="11" spans="1:19">
      <c r="B11" s="47">
        <v>42495</v>
      </c>
      <c r="C11" s="46">
        <v>1540</v>
      </c>
      <c r="D11" s="45">
        <v>1550</v>
      </c>
      <c r="E11" s="44">
        <f t="shared" si="0"/>
        <v>1545</v>
      </c>
      <c r="F11" s="46">
        <v>1570</v>
      </c>
      <c r="G11" s="45">
        <v>1580</v>
      </c>
      <c r="H11" s="44">
        <f t="shared" si="1"/>
        <v>1575</v>
      </c>
      <c r="I11" s="46">
        <v>1635</v>
      </c>
      <c r="J11" s="45">
        <v>1645</v>
      </c>
      <c r="K11" s="44">
        <f t="shared" si="2"/>
        <v>1640</v>
      </c>
      <c r="L11" s="52">
        <v>1550</v>
      </c>
      <c r="M11" s="51">
        <v>1.4489000000000001</v>
      </c>
      <c r="N11" s="51">
        <v>1.1433</v>
      </c>
      <c r="O11" s="50">
        <v>107.17</v>
      </c>
      <c r="P11" s="43">
        <v>1069.78</v>
      </c>
      <c r="Q11" s="43">
        <v>1090.1099999999999</v>
      </c>
      <c r="R11" s="49">
        <f t="shared" si="3"/>
        <v>1355.7246566955305</v>
      </c>
      <c r="S11" s="48">
        <v>1.4494</v>
      </c>
    </row>
    <row r="12" spans="1:19">
      <c r="B12" s="47">
        <v>42496</v>
      </c>
      <c r="C12" s="46">
        <v>1540</v>
      </c>
      <c r="D12" s="45">
        <v>1550</v>
      </c>
      <c r="E12" s="44">
        <f t="shared" si="0"/>
        <v>1545</v>
      </c>
      <c r="F12" s="46">
        <v>1570</v>
      </c>
      <c r="G12" s="45">
        <v>1580</v>
      </c>
      <c r="H12" s="44">
        <f t="shared" si="1"/>
        <v>1575</v>
      </c>
      <c r="I12" s="46">
        <v>1635</v>
      </c>
      <c r="J12" s="45">
        <v>1645</v>
      </c>
      <c r="K12" s="44">
        <f t="shared" si="2"/>
        <v>1640</v>
      </c>
      <c r="L12" s="52">
        <v>1550</v>
      </c>
      <c r="M12" s="51">
        <v>1.4481999999999999</v>
      </c>
      <c r="N12" s="51">
        <v>1.1426000000000001</v>
      </c>
      <c r="O12" s="50">
        <v>106.95</v>
      </c>
      <c r="P12" s="43">
        <v>1070.29</v>
      </c>
      <c r="Q12" s="43">
        <v>1090.6300000000001</v>
      </c>
      <c r="R12" s="49">
        <f t="shared" si="3"/>
        <v>1356.5552249256082</v>
      </c>
      <c r="S12" s="48">
        <v>1.4487000000000001</v>
      </c>
    </row>
    <row r="13" spans="1:19">
      <c r="B13" s="47">
        <v>42499</v>
      </c>
      <c r="C13" s="46">
        <v>1540</v>
      </c>
      <c r="D13" s="45">
        <v>1550</v>
      </c>
      <c r="E13" s="44">
        <f t="shared" si="0"/>
        <v>1545</v>
      </c>
      <c r="F13" s="46">
        <v>1570</v>
      </c>
      <c r="G13" s="45">
        <v>1580</v>
      </c>
      <c r="H13" s="44">
        <f t="shared" si="1"/>
        <v>1575</v>
      </c>
      <c r="I13" s="46">
        <v>1630</v>
      </c>
      <c r="J13" s="45">
        <v>1640</v>
      </c>
      <c r="K13" s="44">
        <f t="shared" si="2"/>
        <v>1635</v>
      </c>
      <c r="L13" s="52">
        <v>1550</v>
      </c>
      <c r="M13" s="51">
        <v>1.4414</v>
      </c>
      <c r="N13" s="51">
        <v>1.1382000000000001</v>
      </c>
      <c r="O13" s="50">
        <v>108.33</v>
      </c>
      <c r="P13" s="43">
        <v>1075.3399999999999</v>
      </c>
      <c r="Q13" s="43">
        <v>1095.78</v>
      </c>
      <c r="R13" s="49">
        <f t="shared" si="3"/>
        <v>1361.7993322790369</v>
      </c>
      <c r="S13" s="48">
        <v>1.4419</v>
      </c>
    </row>
    <row r="14" spans="1:19">
      <c r="B14" s="47">
        <v>42500</v>
      </c>
      <c r="C14" s="46">
        <v>1510</v>
      </c>
      <c r="D14" s="45">
        <v>1520</v>
      </c>
      <c r="E14" s="44">
        <f t="shared" si="0"/>
        <v>1515</v>
      </c>
      <c r="F14" s="46">
        <v>1540</v>
      </c>
      <c r="G14" s="45">
        <v>1550</v>
      </c>
      <c r="H14" s="44">
        <f t="shared" si="1"/>
        <v>1545</v>
      </c>
      <c r="I14" s="46">
        <v>1600</v>
      </c>
      <c r="J14" s="45">
        <v>1610</v>
      </c>
      <c r="K14" s="44">
        <f t="shared" si="2"/>
        <v>1605</v>
      </c>
      <c r="L14" s="52">
        <v>1520</v>
      </c>
      <c r="M14" s="51">
        <v>1.4429000000000001</v>
      </c>
      <c r="N14" s="51">
        <v>1.1367</v>
      </c>
      <c r="O14" s="50">
        <v>109.19</v>
      </c>
      <c r="P14" s="43">
        <v>1053.43</v>
      </c>
      <c r="Q14" s="43">
        <v>1073.8499999999999</v>
      </c>
      <c r="R14" s="49">
        <f t="shared" si="3"/>
        <v>1337.2041875604821</v>
      </c>
      <c r="S14" s="48">
        <v>1.4434</v>
      </c>
    </row>
    <row r="15" spans="1:19">
      <c r="B15" s="47">
        <v>42501</v>
      </c>
      <c r="C15" s="46">
        <v>1510</v>
      </c>
      <c r="D15" s="45">
        <v>1520</v>
      </c>
      <c r="E15" s="44">
        <f t="shared" si="0"/>
        <v>1515</v>
      </c>
      <c r="F15" s="46">
        <v>1540</v>
      </c>
      <c r="G15" s="45">
        <v>1550</v>
      </c>
      <c r="H15" s="44">
        <f t="shared" si="1"/>
        <v>1545</v>
      </c>
      <c r="I15" s="46">
        <v>1600</v>
      </c>
      <c r="J15" s="45">
        <v>1610</v>
      </c>
      <c r="K15" s="44">
        <f t="shared" si="2"/>
        <v>1605</v>
      </c>
      <c r="L15" s="52">
        <v>1520</v>
      </c>
      <c r="M15" s="51">
        <v>1.4442999999999999</v>
      </c>
      <c r="N15" s="51">
        <v>1.1398999999999999</v>
      </c>
      <c r="O15" s="50">
        <v>108.72</v>
      </c>
      <c r="P15" s="43">
        <v>1052.4100000000001</v>
      </c>
      <c r="Q15" s="43">
        <v>1072.81</v>
      </c>
      <c r="R15" s="49">
        <f t="shared" si="3"/>
        <v>1333.4503026581281</v>
      </c>
      <c r="S15" s="48">
        <v>1.4448000000000001</v>
      </c>
    </row>
    <row r="16" spans="1:19">
      <c r="B16" s="47">
        <v>42502</v>
      </c>
      <c r="C16" s="46">
        <v>1520</v>
      </c>
      <c r="D16" s="45">
        <v>1530</v>
      </c>
      <c r="E16" s="44">
        <f t="shared" si="0"/>
        <v>1525</v>
      </c>
      <c r="F16" s="46">
        <v>1550</v>
      </c>
      <c r="G16" s="45">
        <v>1560</v>
      </c>
      <c r="H16" s="44">
        <f t="shared" si="1"/>
        <v>1555</v>
      </c>
      <c r="I16" s="46">
        <v>1610</v>
      </c>
      <c r="J16" s="45">
        <v>1620</v>
      </c>
      <c r="K16" s="44">
        <f t="shared" si="2"/>
        <v>1615</v>
      </c>
      <c r="L16" s="52">
        <v>1530</v>
      </c>
      <c r="M16" s="51">
        <v>1.4446000000000001</v>
      </c>
      <c r="N16" s="51">
        <v>1.1379999999999999</v>
      </c>
      <c r="O16" s="50">
        <v>109.39</v>
      </c>
      <c r="P16" s="43">
        <v>1059.1199999999999</v>
      </c>
      <c r="Q16" s="43">
        <v>1079.51</v>
      </c>
      <c r="R16" s="49">
        <f t="shared" si="3"/>
        <v>1344.4639718804922</v>
      </c>
      <c r="S16" s="48">
        <v>1.4451000000000001</v>
      </c>
    </row>
    <row r="17" spans="2:19">
      <c r="B17" s="47">
        <v>42503</v>
      </c>
      <c r="C17" s="46">
        <v>1540</v>
      </c>
      <c r="D17" s="45">
        <v>1550</v>
      </c>
      <c r="E17" s="44">
        <f t="shared" si="0"/>
        <v>1545</v>
      </c>
      <c r="F17" s="46">
        <v>1560</v>
      </c>
      <c r="G17" s="45">
        <v>1570</v>
      </c>
      <c r="H17" s="44">
        <f t="shared" si="1"/>
        <v>1565</v>
      </c>
      <c r="I17" s="46">
        <v>1620</v>
      </c>
      <c r="J17" s="45">
        <v>1630</v>
      </c>
      <c r="K17" s="44">
        <f t="shared" si="2"/>
        <v>1625</v>
      </c>
      <c r="L17" s="52">
        <v>1550</v>
      </c>
      <c r="M17" s="51">
        <v>1.4406000000000001</v>
      </c>
      <c r="N17" s="51">
        <v>1.1351</v>
      </c>
      <c r="O17" s="50">
        <v>108.82</v>
      </c>
      <c r="P17" s="43">
        <v>1075.94</v>
      </c>
      <c r="Q17" s="43">
        <v>1089.45</v>
      </c>
      <c r="R17" s="49">
        <f t="shared" si="3"/>
        <v>1365.5184565236543</v>
      </c>
      <c r="S17" s="48">
        <v>1.4411</v>
      </c>
    </row>
    <row r="18" spans="2:19">
      <c r="B18" s="47">
        <v>42506</v>
      </c>
      <c r="C18" s="46">
        <v>1520</v>
      </c>
      <c r="D18" s="45">
        <v>1521</v>
      </c>
      <c r="E18" s="44">
        <f t="shared" si="0"/>
        <v>1520.5</v>
      </c>
      <c r="F18" s="46">
        <v>1555</v>
      </c>
      <c r="G18" s="45">
        <v>1560</v>
      </c>
      <c r="H18" s="44">
        <f t="shared" si="1"/>
        <v>1557.5</v>
      </c>
      <c r="I18" s="46">
        <v>1615</v>
      </c>
      <c r="J18" s="45">
        <v>1625</v>
      </c>
      <c r="K18" s="44">
        <f t="shared" si="2"/>
        <v>1620</v>
      </c>
      <c r="L18" s="52">
        <v>1521</v>
      </c>
      <c r="M18" s="51">
        <v>1.4368000000000001</v>
      </c>
      <c r="N18" s="51">
        <v>1.1321000000000001</v>
      </c>
      <c r="O18" s="50">
        <v>108.87</v>
      </c>
      <c r="P18" s="43">
        <v>1058.5999999999999</v>
      </c>
      <c r="Q18" s="43">
        <v>1085.3699999999999</v>
      </c>
      <c r="R18" s="49">
        <f t="shared" si="3"/>
        <v>1343.5208903807084</v>
      </c>
      <c r="S18" s="48">
        <v>1.4373</v>
      </c>
    </row>
    <row r="19" spans="2:19">
      <c r="B19" s="47">
        <v>42507</v>
      </c>
      <c r="C19" s="46">
        <v>1525</v>
      </c>
      <c r="D19" s="45">
        <v>1535</v>
      </c>
      <c r="E19" s="44">
        <f t="shared" si="0"/>
        <v>1530</v>
      </c>
      <c r="F19" s="46">
        <v>1550</v>
      </c>
      <c r="G19" s="45">
        <v>1560</v>
      </c>
      <c r="H19" s="44">
        <f t="shared" si="1"/>
        <v>1555</v>
      </c>
      <c r="I19" s="46">
        <v>1610</v>
      </c>
      <c r="J19" s="45">
        <v>1620</v>
      </c>
      <c r="K19" s="44">
        <f t="shared" si="2"/>
        <v>1615</v>
      </c>
      <c r="L19" s="52">
        <v>1535</v>
      </c>
      <c r="M19" s="51">
        <v>1.448</v>
      </c>
      <c r="N19" s="51">
        <v>1.1319999999999999</v>
      </c>
      <c r="O19" s="50">
        <v>109.46</v>
      </c>
      <c r="P19" s="43">
        <v>1060.08</v>
      </c>
      <c r="Q19" s="43">
        <v>1076.98</v>
      </c>
      <c r="R19" s="49">
        <f t="shared" si="3"/>
        <v>1356.0070671378094</v>
      </c>
      <c r="S19" s="48">
        <v>1.4484999999999999</v>
      </c>
    </row>
    <row r="20" spans="2:19">
      <c r="B20" s="47">
        <v>42508</v>
      </c>
      <c r="C20" s="46">
        <v>1525</v>
      </c>
      <c r="D20" s="45">
        <v>1535</v>
      </c>
      <c r="E20" s="44">
        <f t="shared" si="0"/>
        <v>1530</v>
      </c>
      <c r="F20" s="46">
        <v>1550</v>
      </c>
      <c r="G20" s="45">
        <v>1560</v>
      </c>
      <c r="H20" s="44">
        <f t="shared" si="1"/>
        <v>1555</v>
      </c>
      <c r="I20" s="46">
        <v>1610</v>
      </c>
      <c r="J20" s="45">
        <v>1620</v>
      </c>
      <c r="K20" s="44">
        <f t="shared" si="2"/>
        <v>1615</v>
      </c>
      <c r="L20" s="52">
        <v>1535</v>
      </c>
      <c r="M20" s="51">
        <v>1.4549000000000001</v>
      </c>
      <c r="N20" s="51">
        <v>1.1284000000000001</v>
      </c>
      <c r="O20" s="50">
        <v>109.33</v>
      </c>
      <c r="P20" s="43">
        <v>1055.06</v>
      </c>
      <c r="Q20" s="43">
        <v>1071.8</v>
      </c>
      <c r="R20" s="49">
        <f t="shared" si="3"/>
        <v>1360.3332151719248</v>
      </c>
      <c r="S20" s="48">
        <v>1.4555</v>
      </c>
    </row>
    <row r="21" spans="2:19">
      <c r="B21" s="47">
        <v>42509</v>
      </c>
      <c r="C21" s="46">
        <v>1525</v>
      </c>
      <c r="D21" s="45">
        <v>1535</v>
      </c>
      <c r="E21" s="44">
        <f t="shared" si="0"/>
        <v>1530</v>
      </c>
      <c r="F21" s="46">
        <v>1550</v>
      </c>
      <c r="G21" s="45">
        <v>1560</v>
      </c>
      <c r="H21" s="44">
        <f t="shared" si="1"/>
        <v>1555</v>
      </c>
      <c r="I21" s="46">
        <v>1610</v>
      </c>
      <c r="J21" s="45">
        <v>1620</v>
      </c>
      <c r="K21" s="44">
        <f t="shared" si="2"/>
        <v>1615</v>
      </c>
      <c r="L21" s="52">
        <v>1535</v>
      </c>
      <c r="M21" s="51">
        <v>1.4610000000000001</v>
      </c>
      <c r="N21" s="51">
        <v>1.1192</v>
      </c>
      <c r="O21" s="50">
        <v>109.91</v>
      </c>
      <c r="P21" s="43">
        <v>1050.6500000000001</v>
      </c>
      <c r="Q21" s="43">
        <v>1067.25</v>
      </c>
      <c r="R21" s="49">
        <f t="shared" si="3"/>
        <v>1371.5153681200859</v>
      </c>
      <c r="S21" s="48">
        <v>1.4617</v>
      </c>
    </row>
    <row r="22" spans="2:19">
      <c r="B22" s="47">
        <v>42510</v>
      </c>
      <c r="C22" s="46">
        <v>1525</v>
      </c>
      <c r="D22" s="45">
        <v>1535</v>
      </c>
      <c r="E22" s="44">
        <f t="shared" si="0"/>
        <v>1530</v>
      </c>
      <c r="F22" s="46">
        <v>1550</v>
      </c>
      <c r="G22" s="45">
        <v>1560</v>
      </c>
      <c r="H22" s="44">
        <f t="shared" si="1"/>
        <v>1555</v>
      </c>
      <c r="I22" s="46">
        <v>1610</v>
      </c>
      <c r="J22" s="45">
        <v>1620</v>
      </c>
      <c r="K22" s="44">
        <f t="shared" si="2"/>
        <v>1615</v>
      </c>
      <c r="L22" s="52">
        <v>1535</v>
      </c>
      <c r="M22" s="51">
        <v>1.4571000000000001</v>
      </c>
      <c r="N22" s="51">
        <v>1.1221000000000001</v>
      </c>
      <c r="O22" s="50">
        <v>110.35</v>
      </c>
      <c r="P22" s="43">
        <v>1053.46</v>
      </c>
      <c r="Q22" s="43">
        <v>1070.1099999999999</v>
      </c>
      <c r="R22" s="49">
        <f t="shared" si="3"/>
        <v>1367.9707690936636</v>
      </c>
      <c r="S22" s="48">
        <v>1.4578</v>
      </c>
    </row>
    <row r="23" spans="2:19">
      <c r="B23" s="47">
        <v>42513</v>
      </c>
      <c r="C23" s="46">
        <v>1525</v>
      </c>
      <c r="D23" s="45">
        <v>1535</v>
      </c>
      <c r="E23" s="44">
        <f t="shared" si="0"/>
        <v>1530</v>
      </c>
      <c r="F23" s="46">
        <v>1550</v>
      </c>
      <c r="G23" s="45">
        <v>1560</v>
      </c>
      <c r="H23" s="44">
        <f t="shared" si="1"/>
        <v>1555</v>
      </c>
      <c r="I23" s="46">
        <v>1610</v>
      </c>
      <c r="J23" s="45">
        <v>1620</v>
      </c>
      <c r="K23" s="44">
        <f t="shared" si="2"/>
        <v>1615</v>
      </c>
      <c r="L23" s="52">
        <v>1535</v>
      </c>
      <c r="M23" s="51">
        <v>1.4482999999999999</v>
      </c>
      <c r="N23" s="51">
        <v>1.1212</v>
      </c>
      <c r="O23" s="50">
        <v>109.48</v>
      </c>
      <c r="P23" s="43">
        <v>1059.8599999999999</v>
      </c>
      <c r="Q23" s="43">
        <v>1076.5999999999999</v>
      </c>
      <c r="R23" s="49">
        <f t="shared" si="3"/>
        <v>1369.0688547984303</v>
      </c>
      <c r="S23" s="48">
        <v>1.4490000000000001</v>
      </c>
    </row>
    <row r="24" spans="2:19">
      <c r="B24" s="47">
        <v>42514</v>
      </c>
      <c r="C24" s="46">
        <v>1530</v>
      </c>
      <c r="D24" s="45">
        <v>1540</v>
      </c>
      <c r="E24" s="44">
        <f t="shared" si="0"/>
        <v>1535</v>
      </c>
      <c r="F24" s="46">
        <v>1555</v>
      </c>
      <c r="G24" s="45">
        <v>1565</v>
      </c>
      <c r="H24" s="44">
        <f t="shared" si="1"/>
        <v>1560</v>
      </c>
      <c r="I24" s="46">
        <v>1615</v>
      </c>
      <c r="J24" s="45">
        <v>1625</v>
      </c>
      <c r="K24" s="44">
        <f t="shared" si="2"/>
        <v>1620</v>
      </c>
      <c r="L24" s="52">
        <v>1540</v>
      </c>
      <c r="M24" s="51">
        <v>1.4601</v>
      </c>
      <c r="N24" s="51">
        <v>1.1171</v>
      </c>
      <c r="O24" s="50">
        <v>109.68</v>
      </c>
      <c r="P24" s="43">
        <v>1054.72</v>
      </c>
      <c r="Q24" s="43">
        <v>1071.33</v>
      </c>
      <c r="R24" s="49">
        <f t="shared" si="3"/>
        <v>1378.5695103392713</v>
      </c>
      <c r="S24" s="48">
        <v>1.4608000000000001</v>
      </c>
    </row>
    <row r="25" spans="2:19">
      <c r="B25" s="47">
        <v>42515</v>
      </c>
      <c r="C25" s="46">
        <v>1530</v>
      </c>
      <c r="D25" s="45">
        <v>1540</v>
      </c>
      <c r="E25" s="44">
        <f t="shared" si="0"/>
        <v>1535</v>
      </c>
      <c r="F25" s="46">
        <v>1560</v>
      </c>
      <c r="G25" s="45">
        <v>1570</v>
      </c>
      <c r="H25" s="44">
        <f t="shared" si="1"/>
        <v>1565</v>
      </c>
      <c r="I25" s="46">
        <v>1620</v>
      </c>
      <c r="J25" s="45">
        <v>1630</v>
      </c>
      <c r="K25" s="44">
        <f t="shared" si="2"/>
        <v>1625</v>
      </c>
      <c r="L25" s="52">
        <v>1540</v>
      </c>
      <c r="M25" s="51">
        <v>1.4693000000000001</v>
      </c>
      <c r="N25" s="51">
        <v>1.115</v>
      </c>
      <c r="O25" s="50">
        <v>110.16</v>
      </c>
      <c r="P25" s="43">
        <v>1048.1199999999999</v>
      </c>
      <c r="Q25" s="43">
        <v>1067.95</v>
      </c>
      <c r="R25" s="49">
        <f t="shared" si="3"/>
        <v>1381.1659192825111</v>
      </c>
      <c r="S25" s="48">
        <v>1.4701</v>
      </c>
    </row>
    <row r="26" spans="2:19">
      <c r="B26" s="47">
        <v>42516</v>
      </c>
      <c r="C26" s="46">
        <v>1530</v>
      </c>
      <c r="D26" s="45">
        <v>1540</v>
      </c>
      <c r="E26" s="44">
        <f t="shared" si="0"/>
        <v>1535</v>
      </c>
      <c r="F26" s="46">
        <v>1560</v>
      </c>
      <c r="G26" s="45">
        <v>1570</v>
      </c>
      <c r="H26" s="44">
        <f t="shared" si="1"/>
        <v>1565</v>
      </c>
      <c r="I26" s="46">
        <v>1620</v>
      </c>
      <c r="J26" s="45">
        <v>1630</v>
      </c>
      <c r="K26" s="44">
        <f t="shared" si="2"/>
        <v>1625</v>
      </c>
      <c r="L26" s="52">
        <v>1540</v>
      </c>
      <c r="M26" s="51">
        <v>1.4703999999999999</v>
      </c>
      <c r="N26" s="51">
        <v>1.1171</v>
      </c>
      <c r="O26" s="50">
        <v>110.09</v>
      </c>
      <c r="P26" s="43">
        <v>1047.33</v>
      </c>
      <c r="Q26" s="43">
        <v>1067.1600000000001</v>
      </c>
      <c r="R26" s="49">
        <f t="shared" si="3"/>
        <v>1378.5695103392713</v>
      </c>
      <c r="S26" s="48">
        <v>1.4712000000000001</v>
      </c>
    </row>
    <row r="27" spans="2:19">
      <c r="B27" s="47">
        <v>42517</v>
      </c>
      <c r="C27" s="46">
        <v>1530</v>
      </c>
      <c r="D27" s="45">
        <v>1540</v>
      </c>
      <c r="E27" s="44">
        <f t="shared" si="0"/>
        <v>1535</v>
      </c>
      <c r="F27" s="46">
        <v>1560</v>
      </c>
      <c r="G27" s="45">
        <v>1570</v>
      </c>
      <c r="H27" s="44">
        <f t="shared" si="1"/>
        <v>1565</v>
      </c>
      <c r="I27" s="46">
        <v>1620</v>
      </c>
      <c r="J27" s="45">
        <v>1630</v>
      </c>
      <c r="K27" s="44">
        <f t="shared" si="2"/>
        <v>1625</v>
      </c>
      <c r="L27" s="52">
        <v>1540</v>
      </c>
      <c r="M27" s="51">
        <v>1.4649000000000001</v>
      </c>
      <c r="N27" s="51">
        <v>1.1166</v>
      </c>
      <c r="O27" s="50">
        <v>109.68</v>
      </c>
      <c r="P27" s="43">
        <v>1051.27</v>
      </c>
      <c r="Q27" s="43">
        <v>1071.0899999999999</v>
      </c>
      <c r="R27" s="49">
        <f t="shared" si="3"/>
        <v>1379.1868171234103</v>
      </c>
      <c r="S27" s="48">
        <v>1.4658</v>
      </c>
    </row>
    <row r="28" spans="2:19">
      <c r="B28" s="47">
        <v>42521</v>
      </c>
      <c r="C28" s="46">
        <v>1535</v>
      </c>
      <c r="D28" s="45">
        <v>1545</v>
      </c>
      <c r="E28" s="44">
        <f t="shared" si="0"/>
        <v>1540</v>
      </c>
      <c r="F28" s="46">
        <v>1560</v>
      </c>
      <c r="G28" s="45">
        <v>1570</v>
      </c>
      <c r="H28" s="44">
        <f t="shared" si="1"/>
        <v>1565</v>
      </c>
      <c r="I28" s="46">
        <v>1620</v>
      </c>
      <c r="J28" s="45">
        <v>1630</v>
      </c>
      <c r="K28" s="44">
        <f t="shared" si="2"/>
        <v>1625</v>
      </c>
      <c r="L28" s="52">
        <v>1545</v>
      </c>
      <c r="M28" s="51">
        <v>1.4643999999999999</v>
      </c>
      <c r="N28" s="51">
        <v>1.1163000000000001</v>
      </c>
      <c r="O28" s="50">
        <v>111.02</v>
      </c>
      <c r="P28" s="43">
        <v>1055.04</v>
      </c>
      <c r="Q28" s="43">
        <v>1071.45</v>
      </c>
      <c r="R28" s="49">
        <f t="shared" si="3"/>
        <v>1384.0365493147003</v>
      </c>
      <c r="S28" s="48">
        <v>1.4653</v>
      </c>
    </row>
    <row r="29" spans="2:19" s="10" customFormat="1">
      <c r="B29" s="42" t="s">
        <v>11</v>
      </c>
      <c r="C29" s="41">
        <f>ROUND(AVERAGE(C9:C28),2)</f>
        <v>1528.5</v>
      </c>
      <c r="D29" s="40">
        <f>ROUND(AVERAGE(D9:D28),2)</f>
        <v>1538.05</v>
      </c>
      <c r="E29" s="39">
        <f>ROUND(AVERAGE(C29:D29),2)</f>
        <v>1533.28</v>
      </c>
      <c r="F29" s="41">
        <f>ROUND(AVERAGE(F9:F28),2)</f>
        <v>1557</v>
      </c>
      <c r="G29" s="40">
        <f>ROUND(AVERAGE(G9:G28),2)</f>
        <v>1566.75</v>
      </c>
      <c r="H29" s="39">
        <f>ROUND(AVERAGE(F29:G29),2)</f>
        <v>1561.88</v>
      </c>
      <c r="I29" s="41">
        <f>ROUND(AVERAGE(I9:I28),2)</f>
        <v>1618</v>
      </c>
      <c r="J29" s="40">
        <f>ROUND(AVERAGE(J9:J28),2)</f>
        <v>1628</v>
      </c>
      <c r="K29" s="39">
        <f>ROUND(AVERAGE(I29:J29),2)</f>
        <v>1623</v>
      </c>
      <c r="L29" s="38">
        <f>ROUND(AVERAGE(L9:L28),2)</f>
        <v>1538.05</v>
      </c>
      <c r="M29" s="37">
        <f>ROUND(AVERAGE(M9:M28),4)</f>
        <v>1.4530000000000001</v>
      </c>
      <c r="N29" s="36">
        <f>ROUND(AVERAGE(N9:N28),4)</f>
        <v>1.1309</v>
      </c>
      <c r="O29" s="175">
        <f>ROUND(AVERAGE(O9:O28),2)</f>
        <v>108.95</v>
      </c>
      <c r="P29" s="35">
        <f>AVERAGE(P9:P28)</f>
        <v>1058.5630000000003</v>
      </c>
      <c r="Q29" s="35">
        <f>AVERAGE(Q9:Q28)</f>
        <v>1077.8679999999999</v>
      </c>
      <c r="R29" s="35">
        <f>AVERAGE(R9:R28)</f>
        <v>1360.1683429860873</v>
      </c>
      <c r="S29" s="34">
        <f>AVERAGE(S9:S28)</f>
        <v>1.4536200000000001</v>
      </c>
    </row>
    <row r="30" spans="2:19" s="5" customFormat="1">
      <c r="B30" s="33" t="s">
        <v>12</v>
      </c>
      <c r="C30" s="32">
        <f t="shared" ref="C30:S30" si="4">MAX(C9:C28)</f>
        <v>1540</v>
      </c>
      <c r="D30" s="31">
        <f t="shared" si="4"/>
        <v>1550</v>
      </c>
      <c r="E30" s="30">
        <f t="shared" si="4"/>
        <v>1545</v>
      </c>
      <c r="F30" s="32">
        <f t="shared" si="4"/>
        <v>1570</v>
      </c>
      <c r="G30" s="31">
        <f t="shared" si="4"/>
        <v>1580</v>
      </c>
      <c r="H30" s="30">
        <f t="shared" si="4"/>
        <v>1575</v>
      </c>
      <c r="I30" s="32">
        <f t="shared" si="4"/>
        <v>1635</v>
      </c>
      <c r="J30" s="31">
        <f t="shared" si="4"/>
        <v>1645</v>
      </c>
      <c r="K30" s="30">
        <f t="shared" si="4"/>
        <v>1640</v>
      </c>
      <c r="L30" s="29">
        <f t="shared" si="4"/>
        <v>1550</v>
      </c>
      <c r="M30" s="28">
        <f t="shared" si="4"/>
        <v>1.4703999999999999</v>
      </c>
      <c r="N30" s="27">
        <f t="shared" si="4"/>
        <v>1.1566000000000001</v>
      </c>
      <c r="O30" s="26">
        <f t="shared" si="4"/>
        <v>111.02</v>
      </c>
      <c r="P30" s="25">
        <f t="shared" si="4"/>
        <v>1075.94</v>
      </c>
      <c r="Q30" s="25">
        <f t="shared" si="4"/>
        <v>1095.78</v>
      </c>
      <c r="R30" s="25">
        <f t="shared" si="4"/>
        <v>1384.0365493147003</v>
      </c>
      <c r="S30" s="24">
        <f t="shared" si="4"/>
        <v>1.4712000000000001</v>
      </c>
    </row>
    <row r="31" spans="2:19" s="5" customFormat="1" ht="13.5" thickBot="1">
      <c r="B31" s="23" t="s">
        <v>13</v>
      </c>
      <c r="C31" s="22">
        <f t="shared" ref="C31:S31" si="5">MIN(C9:C28)</f>
        <v>1510</v>
      </c>
      <c r="D31" s="21">
        <f t="shared" si="5"/>
        <v>1520</v>
      </c>
      <c r="E31" s="20">
        <f t="shared" si="5"/>
        <v>1515</v>
      </c>
      <c r="F31" s="22">
        <f t="shared" si="5"/>
        <v>1540</v>
      </c>
      <c r="G31" s="21">
        <f t="shared" si="5"/>
        <v>1550</v>
      </c>
      <c r="H31" s="20">
        <f t="shared" si="5"/>
        <v>1545</v>
      </c>
      <c r="I31" s="22">
        <f t="shared" si="5"/>
        <v>1600</v>
      </c>
      <c r="J31" s="21">
        <f t="shared" si="5"/>
        <v>1610</v>
      </c>
      <c r="K31" s="20">
        <f t="shared" si="5"/>
        <v>1605</v>
      </c>
      <c r="L31" s="19">
        <f t="shared" si="5"/>
        <v>1520</v>
      </c>
      <c r="M31" s="18">
        <f t="shared" si="5"/>
        <v>1.4368000000000001</v>
      </c>
      <c r="N31" s="17">
        <f t="shared" si="5"/>
        <v>1.115</v>
      </c>
      <c r="O31" s="16">
        <f t="shared" si="5"/>
        <v>105.87</v>
      </c>
      <c r="P31" s="15">
        <f t="shared" si="5"/>
        <v>1047.33</v>
      </c>
      <c r="Q31" s="15">
        <f t="shared" si="5"/>
        <v>1067.1600000000001</v>
      </c>
      <c r="R31" s="15">
        <f t="shared" si="5"/>
        <v>1333.4503026581281</v>
      </c>
      <c r="S31" s="14">
        <f t="shared" si="5"/>
        <v>1.4373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31</v>
      </c>
    </row>
    <row r="6" spans="1:19" ht="13.5" thickBot="1">
      <c r="B6" s="1">
        <v>42493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42493</v>
      </c>
      <c r="C9" s="46">
        <v>1685</v>
      </c>
      <c r="D9" s="45">
        <v>1690</v>
      </c>
      <c r="E9" s="44">
        <f t="shared" ref="E9:E28" si="0">AVERAGE(C9:D9)</f>
        <v>1687.5</v>
      </c>
      <c r="F9" s="46">
        <v>1715</v>
      </c>
      <c r="G9" s="45">
        <v>1725</v>
      </c>
      <c r="H9" s="44">
        <f t="shared" ref="H9:H28" si="1">AVERAGE(F9:G9)</f>
        <v>1720</v>
      </c>
      <c r="I9" s="46">
        <v>1790</v>
      </c>
      <c r="J9" s="45">
        <v>1800</v>
      </c>
      <c r="K9" s="44">
        <f t="shared" ref="K9:K28" si="2">AVERAGE(I9:J9)</f>
        <v>1795</v>
      </c>
      <c r="L9" s="52">
        <v>1690</v>
      </c>
      <c r="M9" s="51">
        <v>1.4630000000000001</v>
      </c>
      <c r="N9" s="53">
        <v>1.1566000000000001</v>
      </c>
      <c r="O9" s="50">
        <v>105.87</v>
      </c>
      <c r="P9" s="43">
        <v>1155.1600000000001</v>
      </c>
      <c r="Q9" s="43">
        <v>1178.76</v>
      </c>
      <c r="R9" s="49">
        <f t="shared" ref="R9:R28" si="3">L9/N9</f>
        <v>1461.17931869272</v>
      </c>
      <c r="S9" s="48">
        <v>1.4634</v>
      </c>
    </row>
    <row r="10" spans="1:19">
      <c r="B10" s="47">
        <v>42494</v>
      </c>
      <c r="C10" s="46">
        <v>1690</v>
      </c>
      <c r="D10" s="45">
        <v>1690.5</v>
      </c>
      <c r="E10" s="44">
        <f t="shared" si="0"/>
        <v>1690.25</v>
      </c>
      <c r="F10" s="46">
        <v>1720</v>
      </c>
      <c r="G10" s="45">
        <v>1725</v>
      </c>
      <c r="H10" s="44">
        <f t="shared" si="1"/>
        <v>1722.5</v>
      </c>
      <c r="I10" s="46">
        <v>1790</v>
      </c>
      <c r="J10" s="45">
        <v>1800</v>
      </c>
      <c r="K10" s="44">
        <f t="shared" si="2"/>
        <v>1795</v>
      </c>
      <c r="L10" s="52">
        <v>1690.5</v>
      </c>
      <c r="M10" s="51">
        <v>1.4511000000000001</v>
      </c>
      <c r="N10" s="51">
        <v>1.1505000000000001</v>
      </c>
      <c r="O10" s="50">
        <v>106.62</v>
      </c>
      <c r="P10" s="43">
        <v>1164.98</v>
      </c>
      <c r="Q10" s="43">
        <v>1188.3399999999999</v>
      </c>
      <c r="R10" s="49">
        <f t="shared" si="3"/>
        <v>1469.361147327249</v>
      </c>
      <c r="S10" s="48">
        <v>1.4516</v>
      </c>
    </row>
    <row r="11" spans="1:19">
      <c r="B11" s="47">
        <v>42495</v>
      </c>
      <c r="C11" s="46">
        <v>1684</v>
      </c>
      <c r="D11" s="45">
        <v>1685</v>
      </c>
      <c r="E11" s="44">
        <f t="shared" si="0"/>
        <v>1684.5</v>
      </c>
      <c r="F11" s="46">
        <v>1710</v>
      </c>
      <c r="G11" s="45">
        <v>1715</v>
      </c>
      <c r="H11" s="44">
        <f t="shared" si="1"/>
        <v>1712.5</v>
      </c>
      <c r="I11" s="46">
        <v>1780</v>
      </c>
      <c r="J11" s="45">
        <v>1790</v>
      </c>
      <c r="K11" s="44">
        <f t="shared" si="2"/>
        <v>1785</v>
      </c>
      <c r="L11" s="52">
        <v>1685</v>
      </c>
      <c r="M11" s="51">
        <v>1.4489000000000001</v>
      </c>
      <c r="N11" s="51">
        <v>1.1433</v>
      </c>
      <c r="O11" s="50">
        <v>107.17</v>
      </c>
      <c r="P11" s="43">
        <v>1162.95</v>
      </c>
      <c r="Q11" s="43">
        <v>1183.25</v>
      </c>
      <c r="R11" s="49">
        <f t="shared" si="3"/>
        <v>1473.8039009883671</v>
      </c>
      <c r="S11" s="48">
        <v>1.4494</v>
      </c>
    </row>
    <row r="12" spans="1:19">
      <c r="B12" s="47">
        <v>42496</v>
      </c>
      <c r="C12" s="46">
        <v>1680</v>
      </c>
      <c r="D12" s="45">
        <v>1690</v>
      </c>
      <c r="E12" s="44">
        <f t="shared" si="0"/>
        <v>1685</v>
      </c>
      <c r="F12" s="46">
        <v>1710</v>
      </c>
      <c r="G12" s="45">
        <v>1720</v>
      </c>
      <c r="H12" s="44">
        <f t="shared" si="1"/>
        <v>1715</v>
      </c>
      <c r="I12" s="46">
        <v>1785</v>
      </c>
      <c r="J12" s="45">
        <v>1795</v>
      </c>
      <c r="K12" s="44">
        <f t="shared" si="2"/>
        <v>1790</v>
      </c>
      <c r="L12" s="52">
        <v>1690</v>
      </c>
      <c r="M12" s="51">
        <v>1.4481999999999999</v>
      </c>
      <c r="N12" s="51">
        <v>1.1426000000000001</v>
      </c>
      <c r="O12" s="50">
        <v>106.95</v>
      </c>
      <c r="P12" s="43">
        <v>1166.97</v>
      </c>
      <c r="Q12" s="43">
        <v>1187.27</v>
      </c>
      <c r="R12" s="49">
        <f t="shared" si="3"/>
        <v>1479.0827936285664</v>
      </c>
      <c r="S12" s="48">
        <v>1.4487000000000001</v>
      </c>
    </row>
    <row r="13" spans="1:19">
      <c r="B13" s="47">
        <v>42499</v>
      </c>
      <c r="C13" s="46">
        <v>1671</v>
      </c>
      <c r="D13" s="45">
        <v>1673</v>
      </c>
      <c r="E13" s="44">
        <f t="shared" si="0"/>
        <v>1672</v>
      </c>
      <c r="F13" s="46">
        <v>1700</v>
      </c>
      <c r="G13" s="45">
        <v>1710</v>
      </c>
      <c r="H13" s="44">
        <f t="shared" si="1"/>
        <v>1705</v>
      </c>
      <c r="I13" s="46">
        <v>1775</v>
      </c>
      <c r="J13" s="45">
        <v>1785</v>
      </c>
      <c r="K13" s="44">
        <f t="shared" si="2"/>
        <v>1780</v>
      </c>
      <c r="L13" s="52">
        <v>1673</v>
      </c>
      <c r="M13" s="51">
        <v>1.4414</v>
      </c>
      <c r="N13" s="51">
        <v>1.1382000000000001</v>
      </c>
      <c r="O13" s="50">
        <v>108.33</v>
      </c>
      <c r="P13" s="43">
        <v>1160.68</v>
      </c>
      <c r="Q13" s="43">
        <v>1185.94</v>
      </c>
      <c r="R13" s="49">
        <f t="shared" si="3"/>
        <v>1469.8646986469864</v>
      </c>
      <c r="S13" s="48">
        <v>1.4419</v>
      </c>
    </row>
    <row r="14" spans="1:19">
      <c r="B14" s="47">
        <v>42500</v>
      </c>
      <c r="C14" s="46">
        <v>1670</v>
      </c>
      <c r="D14" s="45">
        <v>1675</v>
      </c>
      <c r="E14" s="44">
        <f t="shared" si="0"/>
        <v>1672.5</v>
      </c>
      <c r="F14" s="46">
        <v>1700</v>
      </c>
      <c r="G14" s="45">
        <v>1710</v>
      </c>
      <c r="H14" s="44">
        <f t="shared" si="1"/>
        <v>1705</v>
      </c>
      <c r="I14" s="46">
        <v>1770</v>
      </c>
      <c r="J14" s="45">
        <v>1780</v>
      </c>
      <c r="K14" s="44">
        <f t="shared" si="2"/>
        <v>1775</v>
      </c>
      <c r="L14" s="52">
        <v>1675</v>
      </c>
      <c r="M14" s="51">
        <v>1.4429000000000001</v>
      </c>
      <c r="N14" s="51">
        <v>1.1367</v>
      </c>
      <c r="O14" s="50">
        <v>109.19</v>
      </c>
      <c r="P14" s="43">
        <v>1160.8599999999999</v>
      </c>
      <c r="Q14" s="43">
        <v>1184.7</v>
      </c>
      <c r="R14" s="49">
        <f t="shared" si="3"/>
        <v>1473.563825107768</v>
      </c>
      <c r="S14" s="48">
        <v>1.4434</v>
      </c>
    </row>
    <row r="15" spans="1:19">
      <c r="B15" s="47">
        <v>42501</v>
      </c>
      <c r="C15" s="46">
        <v>1670</v>
      </c>
      <c r="D15" s="45">
        <v>1675</v>
      </c>
      <c r="E15" s="44">
        <f t="shared" si="0"/>
        <v>1672.5</v>
      </c>
      <c r="F15" s="46">
        <v>1700</v>
      </c>
      <c r="G15" s="45">
        <v>1710</v>
      </c>
      <c r="H15" s="44">
        <f t="shared" si="1"/>
        <v>1705</v>
      </c>
      <c r="I15" s="46">
        <v>1775</v>
      </c>
      <c r="J15" s="45">
        <v>1785</v>
      </c>
      <c r="K15" s="44">
        <f t="shared" si="2"/>
        <v>1780</v>
      </c>
      <c r="L15" s="52">
        <v>1675</v>
      </c>
      <c r="M15" s="51">
        <v>1.4442999999999999</v>
      </c>
      <c r="N15" s="51">
        <v>1.1398999999999999</v>
      </c>
      <c r="O15" s="50">
        <v>108.72</v>
      </c>
      <c r="P15" s="43">
        <v>1159.73</v>
      </c>
      <c r="Q15" s="43">
        <v>1183.55</v>
      </c>
      <c r="R15" s="49">
        <f t="shared" si="3"/>
        <v>1469.4271427318188</v>
      </c>
      <c r="S15" s="48">
        <v>1.4448000000000001</v>
      </c>
    </row>
    <row r="16" spans="1:19">
      <c r="B16" s="47">
        <v>42502</v>
      </c>
      <c r="C16" s="46">
        <v>1680</v>
      </c>
      <c r="D16" s="45">
        <v>1681</v>
      </c>
      <c r="E16" s="44">
        <f t="shared" si="0"/>
        <v>1680.5</v>
      </c>
      <c r="F16" s="46">
        <v>1710</v>
      </c>
      <c r="G16" s="45">
        <v>1715</v>
      </c>
      <c r="H16" s="44">
        <f t="shared" si="1"/>
        <v>1712.5</v>
      </c>
      <c r="I16" s="46">
        <v>1785</v>
      </c>
      <c r="J16" s="45">
        <v>1795</v>
      </c>
      <c r="K16" s="44">
        <f t="shared" si="2"/>
        <v>1790</v>
      </c>
      <c r="L16" s="52">
        <v>1681</v>
      </c>
      <c r="M16" s="51">
        <v>1.4446000000000001</v>
      </c>
      <c r="N16" s="51">
        <v>1.1379999999999999</v>
      </c>
      <c r="O16" s="50">
        <v>109.39</v>
      </c>
      <c r="P16" s="43">
        <v>1163.6400000000001</v>
      </c>
      <c r="Q16" s="43">
        <v>1186.77</v>
      </c>
      <c r="R16" s="49">
        <f t="shared" si="3"/>
        <v>1477.1528998242532</v>
      </c>
      <c r="S16" s="48">
        <v>1.4451000000000001</v>
      </c>
    </row>
    <row r="17" spans="2:19">
      <c r="B17" s="47">
        <v>42503</v>
      </c>
      <c r="C17" s="46">
        <v>1670</v>
      </c>
      <c r="D17" s="45">
        <v>1670.5</v>
      </c>
      <c r="E17" s="44">
        <f t="shared" si="0"/>
        <v>1670.25</v>
      </c>
      <c r="F17" s="46">
        <v>1700</v>
      </c>
      <c r="G17" s="45">
        <v>1705</v>
      </c>
      <c r="H17" s="44">
        <f t="shared" si="1"/>
        <v>1702.5</v>
      </c>
      <c r="I17" s="46">
        <v>1775</v>
      </c>
      <c r="J17" s="45">
        <v>1785</v>
      </c>
      <c r="K17" s="44">
        <f t="shared" si="2"/>
        <v>1780</v>
      </c>
      <c r="L17" s="52">
        <v>1670.5</v>
      </c>
      <c r="M17" s="51">
        <v>1.4406000000000001</v>
      </c>
      <c r="N17" s="51">
        <v>1.1351</v>
      </c>
      <c r="O17" s="50">
        <v>108.82</v>
      </c>
      <c r="P17" s="43">
        <v>1159.5899999999999</v>
      </c>
      <c r="Q17" s="43">
        <v>1183.1199999999999</v>
      </c>
      <c r="R17" s="49">
        <f t="shared" si="3"/>
        <v>1471.6765042727513</v>
      </c>
      <c r="S17" s="48">
        <v>1.4411</v>
      </c>
    </row>
    <row r="18" spans="2:19">
      <c r="B18" s="47">
        <v>42506</v>
      </c>
      <c r="C18" s="46">
        <v>1670</v>
      </c>
      <c r="D18" s="45">
        <v>1671</v>
      </c>
      <c r="E18" s="44">
        <f t="shared" si="0"/>
        <v>1670.5</v>
      </c>
      <c r="F18" s="46">
        <v>1700</v>
      </c>
      <c r="G18" s="45">
        <v>1705</v>
      </c>
      <c r="H18" s="44">
        <f t="shared" si="1"/>
        <v>1702.5</v>
      </c>
      <c r="I18" s="46">
        <v>1770</v>
      </c>
      <c r="J18" s="45">
        <v>1780</v>
      </c>
      <c r="K18" s="44">
        <f t="shared" si="2"/>
        <v>1775</v>
      </c>
      <c r="L18" s="52">
        <v>1671</v>
      </c>
      <c r="M18" s="51">
        <v>1.4368000000000001</v>
      </c>
      <c r="N18" s="51">
        <v>1.1321000000000001</v>
      </c>
      <c r="O18" s="50">
        <v>108.87</v>
      </c>
      <c r="P18" s="43">
        <v>1163</v>
      </c>
      <c r="Q18" s="43">
        <v>1186.25</v>
      </c>
      <c r="R18" s="49">
        <f t="shared" si="3"/>
        <v>1476.018019609575</v>
      </c>
      <c r="S18" s="48">
        <v>1.4373</v>
      </c>
    </row>
    <row r="19" spans="2:19">
      <c r="B19" s="47">
        <v>42507</v>
      </c>
      <c r="C19" s="46">
        <v>1669.5</v>
      </c>
      <c r="D19" s="45">
        <v>1670.5</v>
      </c>
      <c r="E19" s="44">
        <f t="shared" si="0"/>
        <v>1670</v>
      </c>
      <c r="F19" s="46">
        <v>1700</v>
      </c>
      <c r="G19" s="45">
        <v>1710</v>
      </c>
      <c r="H19" s="44">
        <f t="shared" si="1"/>
        <v>1705</v>
      </c>
      <c r="I19" s="46">
        <v>1775</v>
      </c>
      <c r="J19" s="45">
        <v>1785</v>
      </c>
      <c r="K19" s="44">
        <f t="shared" si="2"/>
        <v>1780</v>
      </c>
      <c r="L19" s="52">
        <v>1670.5</v>
      </c>
      <c r="M19" s="51">
        <v>1.448</v>
      </c>
      <c r="N19" s="51">
        <v>1.1319999999999999</v>
      </c>
      <c r="O19" s="50">
        <v>109.46</v>
      </c>
      <c r="P19" s="43">
        <v>1153.6600000000001</v>
      </c>
      <c r="Q19" s="43">
        <v>1180.53</v>
      </c>
      <c r="R19" s="49">
        <f t="shared" si="3"/>
        <v>1475.7067137809188</v>
      </c>
      <c r="S19" s="48">
        <v>1.4484999999999999</v>
      </c>
    </row>
    <row r="20" spans="2:19">
      <c r="B20" s="47">
        <v>42508</v>
      </c>
      <c r="C20" s="46">
        <v>1661.5</v>
      </c>
      <c r="D20" s="45">
        <v>1662.5</v>
      </c>
      <c r="E20" s="44">
        <f t="shared" si="0"/>
        <v>1662</v>
      </c>
      <c r="F20" s="46">
        <v>1690</v>
      </c>
      <c r="G20" s="45">
        <v>1695</v>
      </c>
      <c r="H20" s="44">
        <f t="shared" si="1"/>
        <v>1692.5</v>
      </c>
      <c r="I20" s="46">
        <v>1760</v>
      </c>
      <c r="J20" s="45">
        <v>1770</v>
      </c>
      <c r="K20" s="44">
        <f t="shared" si="2"/>
        <v>1765</v>
      </c>
      <c r="L20" s="52">
        <v>1662.5</v>
      </c>
      <c r="M20" s="51">
        <v>1.4549000000000001</v>
      </c>
      <c r="N20" s="51">
        <v>1.1284000000000001</v>
      </c>
      <c r="O20" s="50">
        <v>109.33</v>
      </c>
      <c r="P20" s="43">
        <v>1142.69</v>
      </c>
      <c r="Q20" s="43">
        <v>1164.55</v>
      </c>
      <c r="R20" s="49">
        <f t="shared" si="3"/>
        <v>1473.3250620347394</v>
      </c>
      <c r="S20" s="48">
        <v>1.4555</v>
      </c>
    </row>
    <row r="21" spans="2:19">
      <c r="B21" s="47">
        <v>42509</v>
      </c>
      <c r="C21" s="46">
        <v>1660</v>
      </c>
      <c r="D21" s="45">
        <v>1660.5</v>
      </c>
      <c r="E21" s="44">
        <f t="shared" si="0"/>
        <v>1660.25</v>
      </c>
      <c r="F21" s="46">
        <v>1685</v>
      </c>
      <c r="G21" s="45">
        <v>1695</v>
      </c>
      <c r="H21" s="44">
        <f t="shared" si="1"/>
        <v>1690</v>
      </c>
      <c r="I21" s="46">
        <v>1760</v>
      </c>
      <c r="J21" s="45">
        <v>1770</v>
      </c>
      <c r="K21" s="44">
        <f t="shared" si="2"/>
        <v>1765</v>
      </c>
      <c r="L21" s="52">
        <v>1660.5</v>
      </c>
      <c r="M21" s="51">
        <v>1.4610000000000001</v>
      </c>
      <c r="N21" s="51">
        <v>1.1192</v>
      </c>
      <c r="O21" s="50">
        <v>109.91</v>
      </c>
      <c r="P21" s="43">
        <v>1136.55</v>
      </c>
      <c r="Q21" s="43">
        <v>1159.6099999999999</v>
      </c>
      <c r="R21" s="49">
        <f t="shared" si="3"/>
        <v>1483.6490350250178</v>
      </c>
      <c r="S21" s="48">
        <v>1.4617</v>
      </c>
    </row>
    <row r="22" spans="2:19">
      <c r="B22" s="47">
        <v>42510</v>
      </c>
      <c r="C22" s="46">
        <v>1660.5</v>
      </c>
      <c r="D22" s="45">
        <v>1661.5</v>
      </c>
      <c r="E22" s="44">
        <f t="shared" si="0"/>
        <v>1661</v>
      </c>
      <c r="F22" s="46">
        <v>1709</v>
      </c>
      <c r="G22" s="45">
        <v>1711</v>
      </c>
      <c r="H22" s="44">
        <f t="shared" si="1"/>
        <v>1710</v>
      </c>
      <c r="I22" s="46">
        <v>1780</v>
      </c>
      <c r="J22" s="45">
        <v>1790</v>
      </c>
      <c r="K22" s="44">
        <f t="shared" si="2"/>
        <v>1785</v>
      </c>
      <c r="L22" s="52">
        <v>1661.5</v>
      </c>
      <c r="M22" s="51">
        <v>1.4571000000000001</v>
      </c>
      <c r="N22" s="51">
        <v>1.1221000000000001</v>
      </c>
      <c r="O22" s="50">
        <v>110.35</v>
      </c>
      <c r="P22" s="43">
        <v>1140.28</v>
      </c>
      <c r="Q22" s="43">
        <v>1173.69</v>
      </c>
      <c r="R22" s="49">
        <f t="shared" si="3"/>
        <v>1480.705819445682</v>
      </c>
      <c r="S22" s="48">
        <v>1.4578</v>
      </c>
    </row>
    <row r="23" spans="2:19">
      <c r="B23" s="47">
        <v>42513</v>
      </c>
      <c r="C23" s="46">
        <v>1665</v>
      </c>
      <c r="D23" s="45">
        <v>1665.5</v>
      </c>
      <c r="E23" s="44">
        <f t="shared" si="0"/>
        <v>1665.25</v>
      </c>
      <c r="F23" s="46">
        <v>1720</v>
      </c>
      <c r="G23" s="45">
        <v>1730</v>
      </c>
      <c r="H23" s="44">
        <f t="shared" si="1"/>
        <v>1725</v>
      </c>
      <c r="I23" s="46">
        <v>1795</v>
      </c>
      <c r="J23" s="45">
        <v>1805</v>
      </c>
      <c r="K23" s="44">
        <f t="shared" si="2"/>
        <v>1800</v>
      </c>
      <c r="L23" s="52">
        <v>1665.5</v>
      </c>
      <c r="M23" s="51">
        <v>1.4482999999999999</v>
      </c>
      <c r="N23" s="51">
        <v>1.1212</v>
      </c>
      <c r="O23" s="50">
        <v>109.48</v>
      </c>
      <c r="P23" s="43">
        <v>1149.97</v>
      </c>
      <c r="Q23" s="43">
        <v>1193.93</v>
      </c>
      <c r="R23" s="49">
        <f t="shared" si="3"/>
        <v>1485.4620049946486</v>
      </c>
      <c r="S23" s="48">
        <v>1.4490000000000001</v>
      </c>
    </row>
    <row r="24" spans="2:19">
      <c r="B24" s="47">
        <v>42514</v>
      </c>
      <c r="C24" s="46">
        <v>1665</v>
      </c>
      <c r="D24" s="45">
        <v>1666</v>
      </c>
      <c r="E24" s="44">
        <f t="shared" si="0"/>
        <v>1665.5</v>
      </c>
      <c r="F24" s="46">
        <v>1700</v>
      </c>
      <c r="G24" s="45">
        <v>1710</v>
      </c>
      <c r="H24" s="44">
        <f t="shared" si="1"/>
        <v>1705</v>
      </c>
      <c r="I24" s="46">
        <v>1815</v>
      </c>
      <c r="J24" s="45">
        <v>1825</v>
      </c>
      <c r="K24" s="44">
        <f t="shared" si="2"/>
        <v>1820</v>
      </c>
      <c r="L24" s="52">
        <v>1666</v>
      </c>
      <c r="M24" s="51">
        <v>1.4601</v>
      </c>
      <c r="N24" s="51">
        <v>1.1171</v>
      </c>
      <c r="O24" s="50">
        <v>109.68</v>
      </c>
      <c r="P24" s="43">
        <v>1141.02</v>
      </c>
      <c r="Q24" s="43">
        <v>1170.5899999999999</v>
      </c>
      <c r="R24" s="49">
        <f t="shared" si="3"/>
        <v>1491.3615611852117</v>
      </c>
      <c r="S24" s="48">
        <v>1.4608000000000001</v>
      </c>
    </row>
    <row r="25" spans="2:19">
      <c r="B25" s="47">
        <v>42515</v>
      </c>
      <c r="C25" s="46">
        <v>1665</v>
      </c>
      <c r="D25" s="45">
        <v>1665.5</v>
      </c>
      <c r="E25" s="44">
        <f t="shared" si="0"/>
        <v>1665.25</v>
      </c>
      <c r="F25" s="46">
        <v>1695</v>
      </c>
      <c r="G25" s="45">
        <v>1700</v>
      </c>
      <c r="H25" s="44">
        <f t="shared" si="1"/>
        <v>1697.5</v>
      </c>
      <c r="I25" s="46">
        <v>1810</v>
      </c>
      <c r="J25" s="45">
        <v>1820</v>
      </c>
      <c r="K25" s="44">
        <f t="shared" si="2"/>
        <v>1815</v>
      </c>
      <c r="L25" s="52">
        <v>1665.5</v>
      </c>
      <c r="M25" s="51">
        <v>1.4693000000000001</v>
      </c>
      <c r="N25" s="51">
        <v>1.115</v>
      </c>
      <c r="O25" s="50">
        <v>110.16</v>
      </c>
      <c r="P25" s="43">
        <v>1133.53</v>
      </c>
      <c r="Q25" s="43">
        <v>1156.3800000000001</v>
      </c>
      <c r="R25" s="49">
        <f t="shared" si="3"/>
        <v>1493.7219730941704</v>
      </c>
      <c r="S25" s="48">
        <v>1.4701</v>
      </c>
    </row>
    <row r="26" spans="2:19">
      <c r="B26" s="47">
        <v>42516</v>
      </c>
      <c r="C26" s="46">
        <v>1669</v>
      </c>
      <c r="D26" s="45">
        <v>1670</v>
      </c>
      <c r="E26" s="44">
        <f t="shared" si="0"/>
        <v>1669.5</v>
      </c>
      <c r="F26" s="46">
        <v>1695</v>
      </c>
      <c r="G26" s="45">
        <v>1705</v>
      </c>
      <c r="H26" s="44">
        <f t="shared" si="1"/>
        <v>1700</v>
      </c>
      <c r="I26" s="46">
        <v>1815</v>
      </c>
      <c r="J26" s="45">
        <v>1825</v>
      </c>
      <c r="K26" s="44">
        <f t="shared" si="2"/>
        <v>1820</v>
      </c>
      <c r="L26" s="52">
        <v>1670</v>
      </c>
      <c r="M26" s="51">
        <v>1.4703999999999999</v>
      </c>
      <c r="N26" s="51">
        <v>1.1171</v>
      </c>
      <c r="O26" s="50">
        <v>110.09</v>
      </c>
      <c r="P26" s="43">
        <v>1135.75</v>
      </c>
      <c r="Q26" s="43">
        <v>1158.92</v>
      </c>
      <c r="R26" s="49">
        <f t="shared" si="3"/>
        <v>1494.942261212067</v>
      </c>
      <c r="S26" s="48">
        <v>1.4712000000000001</v>
      </c>
    </row>
    <row r="27" spans="2:19">
      <c r="B27" s="47">
        <v>42517</v>
      </c>
      <c r="C27" s="46">
        <v>1665</v>
      </c>
      <c r="D27" s="45">
        <v>1675</v>
      </c>
      <c r="E27" s="44">
        <f t="shared" si="0"/>
        <v>1670</v>
      </c>
      <c r="F27" s="46">
        <v>1695</v>
      </c>
      <c r="G27" s="45">
        <v>1705</v>
      </c>
      <c r="H27" s="44">
        <f t="shared" si="1"/>
        <v>1700</v>
      </c>
      <c r="I27" s="46">
        <v>1815</v>
      </c>
      <c r="J27" s="45">
        <v>1825</v>
      </c>
      <c r="K27" s="44">
        <f t="shared" si="2"/>
        <v>1820</v>
      </c>
      <c r="L27" s="52">
        <v>1675</v>
      </c>
      <c r="M27" s="51">
        <v>1.4649000000000001</v>
      </c>
      <c r="N27" s="51">
        <v>1.1166</v>
      </c>
      <c r="O27" s="50">
        <v>109.68</v>
      </c>
      <c r="P27" s="43">
        <v>1143.42</v>
      </c>
      <c r="Q27" s="43">
        <v>1163.19</v>
      </c>
      <c r="R27" s="49">
        <f t="shared" si="3"/>
        <v>1500.0895575855275</v>
      </c>
      <c r="S27" s="48">
        <v>1.4658</v>
      </c>
    </row>
    <row r="28" spans="2:19">
      <c r="B28" s="47">
        <v>42521</v>
      </c>
      <c r="C28" s="46">
        <v>1660</v>
      </c>
      <c r="D28" s="45">
        <v>1661</v>
      </c>
      <c r="E28" s="44">
        <f t="shared" si="0"/>
        <v>1660.5</v>
      </c>
      <c r="F28" s="46">
        <v>1685</v>
      </c>
      <c r="G28" s="45">
        <v>1695</v>
      </c>
      <c r="H28" s="44">
        <f t="shared" si="1"/>
        <v>1690</v>
      </c>
      <c r="I28" s="46">
        <v>1800</v>
      </c>
      <c r="J28" s="45">
        <v>1810</v>
      </c>
      <c r="K28" s="44">
        <f t="shared" si="2"/>
        <v>1805</v>
      </c>
      <c r="L28" s="52">
        <v>1661</v>
      </c>
      <c r="M28" s="51">
        <v>1.4643999999999999</v>
      </c>
      <c r="N28" s="51">
        <v>1.1163000000000001</v>
      </c>
      <c r="O28" s="50">
        <v>111.02</v>
      </c>
      <c r="P28" s="43">
        <v>1134.25</v>
      </c>
      <c r="Q28" s="43">
        <v>1156.76</v>
      </c>
      <c r="R28" s="49">
        <f t="shared" si="3"/>
        <v>1487.9512675803994</v>
      </c>
      <c r="S28" s="48">
        <v>1.4653</v>
      </c>
    </row>
    <row r="29" spans="2:19" s="10" customFormat="1">
      <c r="B29" s="42" t="s">
        <v>11</v>
      </c>
      <c r="C29" s="41">
        <f>ROUND(AVERAGE(C9:C28),2)</f>
        <v>1670.53</v>
      </c>
      <c r="D29" s="40">
        <f>ROUND(AVERAGE(D9:D28),2)</f>
        <v>1672.95</v>
      </c>
      <c r="E29" s="39">
        <f>ROUND(AVERAGE(C29:D29),2)</f>
        <v>1671.74</v>
      </c>
      <c r="F29" s="41">
        <f>ROUND(AVERAGE(F9:F28),2)</f>
        <v>1701.95</v>
      </c>
      <c r="G29" s="40">
        <f>ROUND(AVERAGE(G9:G28),2)</f>
        <v>1709.8</v>
      </c>
      <c r="H29" s="39">
        <f>ROUND(AVERAGE(F29:G29),2)</f>
        <v>1705.88</v>
      </c>
      <c r="I29" s="41">
        <f>ROUND(AVERAGE(I9:I28),2)</f>
        <v>1786</v>
      </c>
      <c r="J29" s="40">
        <f>ROUND(AVERAGE(J9:J28),2)</f>
        <v>1796</v>
      </c>
      <c r="K29" s="39">
        <f>ROUND(AVERAGE(I29:J29),2)</f>
        <v>1791</v>
      </c>
      <c r="L29" s="38">
        <f>ROUND(AVERAGE(L9:L28),2)</f>
        <v>1672.95</v>
      </c>
      <c r="M29" s="37">
        <f>ROUND(AVERAGE(M9:M28),4)</f>
        <v>1.4530000000000001</v>
      </c>
      <c r="N29" s="36">
        <f>ROUND(AVERAGE(N9:N28),4)</f>
        <v>1.1309</v>
      </c>
      <c r="O29" s="175">
        <f>ROUND(AVERAGE(O9:O28),2)</f>
        <v>108.95</v>
      </c>
      <c r="P29" s="35">
        <f>AVERAGE(P9:P28)</f>
        <v>1151.434</v>
      </c>
      <c r="Q29" s="35">
        <f>AVERAGE(Q9:Q28)</f>
        <v>1176.3049999999998</v>
      </c>
      <c r="R29" s="35">
        <f>AVERAGE(R9:R28)</f>
        <v>1479.4022753384218</v>
      </c>
      <c r="S29" s="34">
        <f>AVERAGE(S9:S28)</f>
        <v>1.4536200000000001</v>
      </c>
    </row>
    <row r="30" spans="2:19" s="5" customFormat="1">
      <c r="B30" s="33" t="s">
        <v>12</v>
      </c>
      <c r="C30" s="32">
        <f t="shared" ref="C30:S30" si="4">MAX(C9:C28)</f>
        <v>1690</v>
      </c>
      <c r="D30" s="31">
        <f t="shared" si="4"/>
        <v>1690.5</v>
      </c>
      <c r="E30" s="30">
        <f t="shared" si="4"/>
        <v>1690.25</v>
      </c>
      <c r="F30" s="32">
        <f t="shared" si="4"/>
        <v>1720</v>
      </c>
      <c r="G30" s="31">
        <f t="shared" si="4"/>
        <v>1730</v>
      </c>
      <c r="H30" s="30">
        <f t="shared" si="4"/>
        <v>1725</v>
      </c>
      <c r="I30" s="32">
        <f t="shared" si="4"/>
        <v>1815</v>
      </c>
      <c r="J30" s="31">
        <f t="shared" si="4"/>
        <v>1825</v>
      </c>
      <c r="K30" s="30">
        <f t="shared" si="4"/>
        <v>1820</v>
      </c>
      <c r="L30" s="29">
        <f t="shared" si="4"/>
        <v>1690.5</v>
      </c>
      <c r="M30" s="28">
        <f t="shared" si="4"/>
        <v>1.4703999999999999</v>
      </c>
      <c r="N30" s="27">
        <f t="shared" si="4"/>
        <v>1.1566000000000001</v>
      </c>
      <c r="O30" s="26">
        <f t="shared" si="4"/>
        <v>111.02</v>
      </c>
      <c r="P30" s="25">
        <f t="shared" si="4"/>
        <v>1166.97</v>
      </c>
      <c r="Q30" s="25">
        <f t="shared" si="4"/>
        <v>1193.93</v>
      </c>
      <c r="R30" s="25">
        <f t="shared" si="4"/>
        <v>1500.0895575855275</v>
      </c>
      <c r="S30" s="24">
        <f t="shared" si="4"/>
        <v>1.4712000000000001</v>
      </c>
    </row>
    <row r="31" spans="2:19" s="5" customFormat="1" ht="13.5" thickBot="1">
      <c r="B31" s="23" t="s">
        <v>13</v>
      </c>
      <c r="C31" s="22">
        <f t="shared" ref="C31:S31" si="5">MIN(C9:C28)</f>
        <v>1660</v>
      </c>
      <c r="D31" s="21">
        <f t="shared" si="5"/>
        <v>1660.5</v>
      </c>
      <c r="E31" s="20">
        <f t="shared" si="5"/>
        <v>1660.25</v>
      </c>
      <c r="F31" s="22">
        <f t="shared" si="5"/>
        <v>1685</v>
      </c>
      <c r="G31" s="21">
        <f t="shared" si="5"/>
        <v>1695</v>
      </c>
      <c r="H31" s="20">
        <f t="shared" si="5"/>
        <v>1690</v>
      </c>
      <c r="I31" s="22">
        <f t="shared" si="5"/>
        <v>1760</v>
      </c>
      <c r="J31" s="21">
        <f t="shared" si="5"/>
        <v>1770</v>
      </c>
      <c r="K31" s="20">
        <f t="shared" si="5"/>
        <v>1765</v>
      </c>
      <c r="L31" s="19">
        <f t="shared" si="5"/>
        <v>1660.5</v>
      </c>
      <c r="M31" s="18">
        <f t="shared" si="5"/>
        <v>1.4368000000000001</v>
      </c>
      <c r="N31" s="17">
        <f t="shared" si="5"/>
        <v>1.115</v>
      </c>
      <c r="O31" s="16">
        <f t="shared" si="5"/>
        <v>105.87</v>
      </c>
      <c r="P31" s="15">
        <f t="shared" si="5"/>
        <v>1133.53</v>
      </c>
      <c r="Q31" s="15">
        <f t="shared" si="5"/>
        <v>1156.3800000000001</v>
      </c>
      <c r="R31" s="15">
        <f t="shared" si="5"/>
        <v>1461.17931869272</v>
      </c>
      <c r="S31" s="14">
        <f t="shared" si="5"/>
        <v>1.4373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27</v>
      </c>
    </row>
    <row r="6" spans="1:25" ht="13.5" thickBot="1">
      <c r="B6" s="1">
        <v>42493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42493</v>
      </c>
      <c r="C9" s="46">
        <v>1628.5</v>
      </c>
      <c r="D9" s="45">
        <v>1629</v>
      </c>
      <c r="E9" s="44">
        <f t="shared" ref="E9:E28" si="0">AVERAGE(C9:D9)</f>
        <v>1628.75</v>
      </c>
      <c r="F9" s="46">
        <v>1648</v>
      </c>
      <c r="G9" s="45">
        <v>1649</v>
      </c>
      <c r="H9" s="44">
        <f t="shared" ref="H9:H28" si="1">AVERAGE(F9:G9)</f>
        <v>1648.5</v>
      </c>
      <c r="I9" s="46">
        <v>1682</v>
      </c>
      <c r="J9" s="45">
        <v>1687</v>
      </c>
      <c r="K9" s="44">
        <f t="shared" ref="K9:K28" si="2">AVERAGE(I9:J9)</f>
        <v>1684.5</v>
      </c>
      <c r="L9" s="46">
        <v>1718</v>
      </c>
      <c r="M9" s="45">
        <v>1723</v>
      </c>
      <c r="N9" s="44">
        <f t="shared" ref="N9:N28" si="3">AVERAGE(L9:M9)</f>
        <v>1720.5</v>
      </c>
      <c r="O9" s="46">
        <v>1763</v>
      </c>
      <c r="P9" s="45">
        <v>1768</v>
      </c>
      <c r="Q9" s="44">
        <f t="shared" ref="Q9:Q28" si="4">AVERAGE(O9:P9)</f>
        <v>1765.5</v>
      </c>
      <c r="R9" s="52">
        <v>1629</v>
      </c>
      <c r="S9" s="51">
        <v>1.4630000000000001</v>
      </c>
      <c r="T9" s="53">
        <v>1.1566000000000001</v>
      </c>
      <c r="U9" s="50">
        <v>105.87</v>
      </c>
      <c r="V9" s="43">
        <v>1113.47</v>
      </c>
      <c r="W9" s="43">
        <v>1126.83</v>
      </c>
      <c r="X9" s="49">
        <f t="shared" ref="X9:X28" si="5">R9/T9</f>
        <v>1408.4385267162372</v>
      </c>
      <c r="Y9" s="48">
        <v>1.4634</v>
      </c>
    </row>
    <row r="10" spans="1:25">
      <c r="B10" s="47">
        <v>42494</v>
      </c>
      <c r="C10" s="46">
        <v>1610</v>
      </c>
      <c r="D10" s="45">
        <v>1611</v>
      </c>
      <c r="E10" s="44">
        <f t="shared" si="0"/>
        <v>1610.5</v>
      </c>
      <c r="F10" s="46">
        <v>1629.5</v>
      </c>
      <c r="G10" s="45">
        <v>1630</v>
      </c>
      <c r="H10" s="44">
        <f t="shared" si="1"/>
        <v>1629.75</v>
      </c>
      <c r="I10" s="46">
        <v>1668</v>
      </c>
      <c r="J10" s="45">
        <v>1673</v>
      </c>
      <c r="K10" s="44">
        <f t="shared" si="2"/>
        <v>1670.5</v>
      </c>
      <c r="L10" s="46">
        <v>1705</v>
      </c>
      <c r="M10" s="45">
        <v>1710</v>
      </c>
      <c r="N10" s="44">
        <f t="shared" si="3"/>
        <v>1707.5</v>
      </c>
      <c r="O10" s="46">
        <v>1750</v>
      </c>
      <c r="P10" s="45">
        <v>1755</v>
      </c>
      <c r="Q10" s="44">
        <f t="shared" si="4"/>
        <v>1752.5</v>
      </c>
      <c r="R10" s="52">
        <v>1611</v>
      </c>
      <c r="S10" s="51">
        <v>1.4511000000000001</v>
      </c>
      <c r="T10" s="51">
        <v>1.1505000000000001</v>
      </c>
      <c r="U10" s="50">
        <v>106.62</v>
      </c>
      <c r="V10" s="43">
        <v>1110.19</v>
      </c>
      <c r="W10" s="43">
        <v>1122.9000000000001</v>
      </c>
      <c r="X10" s="49">
        <f t="shared" si="5"/>
        <v>1400.2607561929594</v>
      </c>
      <c r="Y10" s="48">
        <v>1.4516</v>
      </c>
    </row>
    <row r="11" spans="1:25">
      <c r="B11" s="47">
        <v>42495</v>
      </c>
      <c r="C11" s="46">
        <v>1601</v>
      </c>
      <c r="D11" s="45">
        <v>1601.5</v>
      </c>
      <c r="E11" s="44">
        <f t="shared" si="0"/>
        <v>1601.25</v>
      </c>
      <c r="F11" s="46">
        <v>1616</v>
      </c>
      <c r="G11" s="45">
        <v>1616.5</v>
      </c>
      <c r="H11" s="44">
        <f t="shared" si="1"/>
        <v>1616.25</v>
      </c>
      <c r="I11" s="46">
        <v>1655</v>
      </c>
      <c r="J11" s="45">
        <v>1660</v>
      </c>
      <c r="K11" s="44">
        <f t="shared" si="2"/>
        <v>1657.5</v>
      </c>
      <c r="L11" s="46">
        <v>1693</v>
      </c>
      <c r="M11" s="45">
        <v>1698</v>
      </c>
      <c r="N11" s="44">
        <f t="shared" si="3"/>
        <v>1695.5</v>
      </c>
      <c r="O11" s="46">
        <v>1738</v>
      </c>
      <c r="P11" s="45">
        <v>1743</v>
      </c>
      <c r="Q11" s="44">
        <f t="shared" si="4"/>
        <v>1740.5</v>
      </c>
      <c r="R11" s="52">
        <v>1601.5</v>
      </c>
      <c r="S11" s="51">
        <v>1.4489000000000001</v>
      </c>
      <c r="T11" s="51">
        <v>1.1433</v>
      </c>
      <c r="U11" s="50">
        <v>107.17</v>
      </c>
      <c r="V11" s="43">
        <v>1105.32</v>
      </c>
      <c r="W11" s="43">
        <v>1115.29</v>
      </c>
      <c r="X11" s="49">
        <f t="shared" si="5"/>
        <v>1400.7697017405756</v>
      </c>
      <c r="Y11" s="48">
        <v>1.4494</v>
      </c>
    </row>
    <row r="12" spans="1:25">
      <c r="B12" s="47">
        <v>42496</v>
      </c>
      <c r="C12" s="46">
        <v>1598</v>
      </c>
      <c r="D12" s="45">
        <v>1599</v>
      </c>
      <c r="E12" s="44">
        <f t="shared" si="0"/>
        <v>1598.5</v>
      </c>
      <c r="F12" s="46">
        <v>1614</v>
      </c>
      <c r="G12" s="45">
        <v>1614.5</v>
      </c>
      <c r="H12" s="44">
        <f t="shared" si="1"/>
        <v>1614.25</v>
      </c>
      <c r="I12" s="46">
        <v>1655</v>
      </c>
      <c r="J12" s="45">
        <v>1660</v>
      </c>
      <c r="K12" s="44">
        <f t="shared" si="2"/>
        <v>1657.5</v>
      </c>
      <c r="L12" s="46">
        <v>1693</v>
      </c>
      <c r="M12" s="45">
        <v>1698</v>
      </c>
      <c r="N12" s="44">
        <f t="shared" si="3"/>
        <v>1695.5</v>
      </c>
      <c r="O12" s="46">
        <v>1738</v>
      </c>
      <c r="P12" s="45">
        <v>1743</v>
      </c>
      <c r="Q12" s="44">
        <f t="shared" si="4"/>
        <v>1740.5</v>
      </c>
      <c r="R12" s="52">
        <v>1599</v>
      </c>
      <c r="S12" s="51">
        <v>1.4481999999999999</v>
      </c>
      <c r="T12" s="51">
        <v>1.1426000000000001</v>
      </c>
      <c r="U12" s="50">
        <v>106.95</v>
      </c>
      <c r="V12" s="43">
        <v>1104.1300000000001</v>
      </c>
      <c r="W12" s="43">
        <v>1114.45</v>
      </c>
      <c r="X12" s="49">
        <f t="shared" si="5"/>
        <v>1399.4398739716435</v>
      </c>
      <c r="Y12" s="48">
        <v>1.4487000000000001</v>
      </c>
    </row>
    <row r="13" spans="1:25">
      <c r="B13" s="47">
        <v>42499</v>
      </c>
      <c r="C13" s="46">
        <v>1556</v>
      </c>
      <c r="D13" s="45">
        <v>1556.5</v>
      </c>
      <c r="E13" s="44">
        <f t="shared" si="0"/>
        <v>1556.25</v>
      </c>
      <c r="F13" s="46">
        <v>1574</v>
      </c>
      <c r="G13" s="45">
        <v>1574.5</v>
      </c>
      <c r="H13" s="44">
        <f t="shared" si="1"/>
        <v>1574.25</v>
      </c>
      <c r="I13" s="46">
        <v>1620</v>
      </c>
      <c r="J13" s="45">
        <v>1625</v>
      </c>
      <c r="K13" s="44">
        <f t="shared" si="2"/>
        <v>1622.5</v>
      </c>
      <c r="L13" s="46">
        <v>1660</v>
      </c>
      <c r="M13" s="45">
        <v>1665</v>
      </c>
      <c r="N13" s="44">
        <f t="shared" si="3"/>
        <v>1662.5</v>
      </c>
      <c r="O13" s="46">
        <v>1705</v>
      </c>
      <c r="P13" s="45">
        <v>1710</v>
      </c>
      <c r="Q13" s="44">
        <f t="shared" si="4"/>
        <v>1707.5</v>
      </c>
      <c r="R13" s="52">
        <v>1556.5</v>
      </c>
      <c r="S13" s="51">
        <v>1.4414</v>
      </c>
      <c r="T13" s="51">
        <v>1.1382000000000001</v>
      </c>
      <c r="U13" s="50">
        <v>108.33</v>
      </c>
      <c r="V13" s="43">
        <v>1079.8499999999999</v>
      </c>
      <c r="W13" s="43">
        <v>1091.96</v>
      </c>
      <c r="X13" s="49">
        <f t="shared" si="5"/>
        <v>1367.5101036724652</v>
      </c>
      <c r="Y13" s="48">
        <v>1.4419</v>
      </c>
    </row>
    <row r="14" spans="1:25">
      <c r="B14" s="47">
        <v>42500</v>
      </c>
      <c r="C14" s="46">
        <v>1542</v>
      </c>
      <c r="D14" s="45">
        <v>1542.5</v>
      </c>
      <c r="E14" s="44">
        <f t="shared" si="0"/>
        <v>1542.25</v>
      </c>
      <c r="F14" s="46">
        <v>1561</v>
      </c>
      <c r="G14" s="45">
        <v>1562</v>
      </c>
      <c r="H14" s="44">
        <f t="shared" si="1"/>
        <v>1561.5</v>
      </c>
      <c r="I14" s="46">
        <v>1608</v>
      </c>
      <c r="J14" s="45">
        <v>1613</v>
      </c>
      <c r="K14" s="44">
        <f t="shared" si="2"/>
        <v>1610.5</v>
      </c>
      <c r="L14" s="46">
        <v>1650</v>
      </c>
      <c r="M14" s="45">
        <v>1655</v>
      </c>
      <c r="N14" s="44">
        <f t="shared" si="3"/>
        <v>1652.5</v>
      </c>
      <c r="O14" s="46">
        <v>1695</v>
      </c>
      <c r="P14" s="45">
        <v>1700</v>
      </c>
      <c r="Q14" s="44">
        <f t="shared" si="4"/>
        <v>1697.5</v>
      </c>
      <c r="R14" s="52">
        <v>1542.5</v>
      </c>
      <c r="S14" s="51">
        <v>1.4429000000000001</v>
      </c>
      <c r="T14" s="51">
        <v>1.1367</v>
      </c>
      <c r="U14" s="50">
        <v>109.19</v>
      </c>
      <c r="V14" s="43">
        <v>1069.03</v>
      </c>
      <c r="W14" s="43">
        <v>1082.17</v>
      </c>
      <c r="X14" s="49">
        <f t="shared" si="5"/>
        <v>1356.9983284947655</v>
      </c>
      <c r="Y14" s="48">
        <v>1.4434</v>
      </c>
    </row>
    <row r="15" spans="1:25">
      <c r="B15" s="47">
        <v>42501</v>
      </c>
      <c r="C15" s="46">
        <v>1559.5</v>
      </c>
      <c r="D15" s="45">
        <v>1560</v>
      </c>
      <c r="E15" s="44">
        <f t="shared" si="0"/>
        <v>1559.75</v>
      </c>
      <c r="F15" s="46">
        <v>1573</v>
      </c>
      <c r="G15" s="45">
        <v>1574</v>
      </c>
      <c r="H15" s="44">
        <f t="shared" si="1"/>
        <v>1573.5</v>
      </c>
      <c r="I15" s="46">
        <v>1617</v>
      </c>
      <c r="J15" s="45">
        <v>1622</v>
      </c>
      <c r="K15" s="44">
        <f t="shared" si="2"/>
        <v>1619.5</v>
      </c>
      <c r="L15" s="46">
        <v>1658</v>
      </c>
      <c r="M15" s="45">
        <v>1663</v>
      </c>
      <c r="N15" s="44">
        <f t="shared" si="3"/>
        <v>1660.5</v>
      </c>
      <c r="O15" s="46">
        <v>1703</v>
      </c>
      <c r="P15" s="45">
        <v>1708</v>
      </c>
      <c r="Q15" s="44">
        <f t="shared" si="4"/>
        <v>1705.5</v>
      </c>
      <c r="R15" s="52">
        <v>1560</v>
      </c>
      <c r="S15" s="51">
        <v>1.4442999999999999</v>
      </c>
      <c r="T15" s="51">
        <v>1.1398999999999999</v>
      </c>
      <c r="U15" s="50">
        <v>108.72</v>
      </c>
      <c r="V15" s="43">
        <v>1080.1099999999999</v>
      </c>
      <c r="W15" s="43">
        <v>1089.42</v>
      </c>
      <c r="X15" s="49">
        <f t="shared" si="5"/>
        <v>1368.5411000964998</v>
      </c>
      <c r="Y15" s="48">
        <v>1.4448000000000001</v>
      </c>
    </row>
    <row r="16" spans="1:25">
      <c r="B16" s="47">
        <v>42502</v>
      </c>
      <c r="C16" s="46">
        <v>1544</v>
      </c>
      <c r="D16" s="45">
        <v>1545</v>
      </c>
      <c r="E16" s="44">
        <f t="shared" si="0"/>
        <v>1544.5</v>
      </c>
      <c r="F16" s="46">
        <v>1555</v>
      </c>
      <c r="G16" s="45">
        <v>1556</v>
      </c>
      <c r="H16" s="44">
        <f t="shared" si="1"/>
        <v>1555.5</v>
      </c>
      <c r="I16" s="46">
        <v>1600</v>
      </c>
      <c r="J16" s="45">
        <v>1605</v>
      </c>
      <c r="K16" s="44">
        <f t="shared" si="2"/>
        <v>1602.5</v>
      </c>
      <c r="L16" s="46">
        <v>1640</v>
      </c>
      <c r="M16" s="45">
        <v>1645</v>
      </c>
      <c r="N16" s="44">
        <f t="shared" si="3"/>
        <v>1642.5</v>
      </c>
      <c r="O16" s="46">
        <v>1685</v>
      </c>
      <c r="P16" s="45">
        <v>1690</v>
      </c>
      <c r="Q16" s="44">
        <f t="shared" si="4"/>
        <v>1687.5</v>
      </c>
      <c r="R16" s="52">
        <v>1545</v>
      </c>
      <c r="S16" s="51">
        <v>1.4446000000000001</v>
      </c>
      <c r="T16" s="51">
        <v>1.1379999999999999</v>
      </c>
      <c r="U16" s="50">
        <v>109.39</v>
      </c>
      <c r="V16" s="43">
        <v>1069.5</v>
      </c>
      <c r="W16" s="43">
        <v>1076.74</v>
      </c>
      <c r="X16" s="49">
        <f t="shared" si="5"/>
        <v>1357.6449912126538</v>
      </c>
      <c r="Y16" s="48">
        <v>1.4451000000000001</v>
      </c>
    </row>
    <row r="17" spans="2:25">
      <c r="B17" s="47">
        <v>42503</v>
      </c>
      <c r="C17" s="46">
        <v>1528.5</v>
      </c>
      <c r="D17" s="45">
        <v>1529</v>
      </c>
      <c r="E17" s="44">
        <f t="shared" si="0"/>
        <v>1528.75</v>
      </c>
      <c r="F17" s="46">
        <v>1543.5</v>
      </c>
      <c r="G17" s="45">
        <v>1544</v>
      </c>
      <c r="H17" s="44">
        <f t="shared" si="1"/>
        <v>1543.75</v>
      </c>
      <c r="I17" s="46">
        <v>1590</v>
      </c>
      <c r="J17" s="45">
        <v>1595</v>
      </c>
      <c r="K17" s="44">
        <f t="shared" si="2"/>
        <v>1592.5</v>
      </c>
      <c r="L17" s="46">
        <v>1633</v>
      </c>
      <c r="M17" s="45">
        <v>1638</v>
      </c>
      <c r="N17" s="44">
        <f t="shared" si="3"/>
        <v>1635.5</v>
      </c>
      <c r="O17" s="46">
        <v>1678</v>
      </c>
      <c r="P17" s="45">
        <v>1683</v>
      </c>
      <c r="Q17" s="44">
        <f t="shared" si="4"/>
        <v>1680.5</v>
      </c>
      <c r="R17" s="52">
        <v>1529</v>
      </c>
      <c r="S17" s="51">
        <v>1.4406000000000001</v>
      </c>
      <c r="T17" s="51">
        <v>1.1351</v>
      </c>
      <c r="U17" s="50">
        <v>108.82</v>
      </c>
      <c r="V17" s="43">
        <v>1061.3599999999999</v>
      </c>
      <c r="W17" s="43">
        <v>1071.4000000000001</v>
      </c>
      <c r="X17" s="49">
        <f t="shared" si="5"/>
        <v>1347.0178838868821</v>
      </c>
      <c r="Y17" s="48">
        <v>1.4411</v>
      </c>
    </row>
    <row r="18" spans="2:25">
      <c r="B18" s="47">
        <v>42506</v>
      </c>
      <c r="C18" s="46">
        <v>1525</v>
      </c>
      <c r="D18" s="45">
        <v>1525.5</v>
      </c>
      <c r="E18" s="44">
        <f t="shared" si="0"/>
        <v>1525.25</v>
      </c>
      <c r="F18" s="46">
        <v>1540</v>
      </c>
      <c r="G18" s="45">
        <v>1540.5</v>
      </c>
      <c r="H18" s="44">
        <f t="shared" si="1"/>
        <v>1540.25</v>
      </c>
      <c r="I18" s="46">
        <v>1588</v>
      </c>
      <c r="J18" s="45">
        <v>1593</v>
      </c>
      <c r="K18" s="44">
        <f t="shared" si="2"/>
        <v>1590.5</v>
      </c>
      <c r="L18" s="46">
        <v>1632</v>
      </c>
      <c r="M18" s="45">
        <v>1637</v>
      </c>
      <c r="N18" s="44">
        <f t="shared" si="3"/>
        <v>1634.5</v>
      </c>
      <c r="O18" s="46">
        <v>1677</v>
      </c>
      <c r="P18" s="45">
        <v>1682</v>
      </c>
      <c r="Q18" s="44">
        <f t="shared" si="4"/>
        <v>1679.5</v>
      </c>
      <c r="R18" s="52">
        <v>1525.5</v>
      </c>
      <c r="S18" s="51">
        <v>1.4368000000000001</v>
      </c>
      <c r="T18" s="51">
        <v>1.1321000000000001</v>
      </c>
      <c r="U18" s="50">
        <v>108.87</v>
      </c>
      <c r="V18" s="43">
        <v>1061.73</v>
      </c>
      <c r="W18" s="43">
        <v>1071.8</v>
      </c>
      <c r="X18" s="49">
        <f t="shared" si="5"/>
        <v>1347.4958042575743</v>
      </c>
      <c r="Y18" s="48">
        <v>1.4373</v>
      </c>
    </row>
    <row r="19" spans="2:25">
      <c r="B19" s="47">
        <v>42507</v>
      </c>
      <c r="C19" s="46">
        <v>1531</v>
      </c>
      <c r="D19" s="45">
        <v>1532</v>
      </c>
      <c r="E19" s="44">
        <f t="shared" si="0"/>
        <v>1531.5</v>
      </c>
      <c r="F19" s="46">
        <v>1542.5</v>
      </c>
      <c r="G19" s="45">
        <v>1543</v>
      </c>
      <c r="H19" s="44">
        <f t="shared" si="1"/>
        <v>1542.75</v>
      </c>
      <c r="I19" s="46">
        <v>1593</v>
      </c>
      <c r="J19" s="45">
        <v>1598</v>
      </c>
      <c r="K19" s="44">
        <f t="shared" si="2"/>
        <v>1595.5</v>
      </c>
      <c r="L19" s="46">
        <v>1638</v>
      </c>
      <c r="M19" s="45">
        <v>1643</v>
      </c>
      <c r="N19" s="44">
        <f t="shared" si="3"/>
        <v>1640.5</v>
      </c>
      <c r="O19" s="46">
        <v>1683</v>
      </c>
      <c r="P19" s="45">
        <v>1688</v>
      </c>
      <c r="Q19" s="44">
        <f t="shared" si="4"/>
        <v>1685.5</v>
      </c>
      <c r="R19" s="52">
        <v>1532</v>
      </c>
      <c r="S19" s="51">
        <v>1.448</v>
      </c>
      <c r="T19" s="51">
        <v>1.1319999999999999</v>
      </c>
      <c r="U19" s="50">
        <v>109.46</v>
      </c>
      <c r="V19" s="43">
        <v>1058.01</v>
      </c>
      <c r="W19" s="43">
        <v>1065.24</v>
      </c>
      <c r="X19" s="49">
        <f t="shared" si="5"/>
        <v>1353.3568904593642</v>
      </c>
      <c r="Y19" s="48">
        <v>1.4484999999999999</v>
      </c>
    </row>
    <row r="20" spans="2:25">
      <c r="B20" s="47">
        <v>42508</v>
      </c>
      <c r="C20" s="46">
        <v>1529</v>
      </c>
      <c r="D20" s="45">
        <v>1529.5</v>
      </c>
      <c r="E20" s="44">
        <f t="shared" si="0"/>
        <v>1529.25</v>
      </c>
      <c r="F20" s="46">
        <v>1541</v>
      </c>
      <c r="G20" s="45">
        <v>1541.5</v>
      </c>
      <c r="H20" s="44">
        <f t="shared" si="1"/>
        <v>1541.25</v>
      </c>
      <c r="I20" s="46">
        <v>1592</v>
      </c>
      <c r="J20" s="45">
        <v>1597</v>
      </c>
      <c r="K20" s="44">
        <f t="shared" si="2"/>
        <v>1594.5</v>
      </c>
      <c r="L20" s="46">
        <v>1635</v>
      </c>
      <c r="M20" s="45">
        <v>1640</v>
      </c>
      <c r="N20" s="44">
        <f t="shared" si="3"/>
        <v>1637.5</v>
      </c>
      <c r="O20" s="46">
        <v>1680</v>
      </c>
      <c r="P20" s="45">
        <v>1685</v>
      </c>
      <c r="Q20" s="44">
        <f t="shared" si="4"/>
        <v>1682.5</v>
      </c>
      <c r="R20" s="52">
        <v>1529.5</v>
      </c>
      <c r="S20" s="51">
        <v>1.4549000000000001</v>
      </c>
      <c r="T20" s="51">
        <v>1.1284000000000001</v>
      </c>
      <c r="U20" s="50">
        <v>109.33</v>
      </c>
      <c r="V20" s="43">
        <v>1051.28</v>
      </c>
      <c r="W20" s="43">
        <v>1059.0899999999999</v>
      </c>
      <c r="X20" s="49">
        <f t="shared" si="5"/>
        <v>1355.4590570719602</v>
      </c>
      <c r="Y20" s="48">
        <v>1.4555</v>
      </c>
    </row>
    <row r="21" spans="2:25">
      <c r="B21" s="47">
        <v>42509</v>
      </c>
      <c r="C21" s="46">
        <v>1535</v>
      </c>
      <c r="D21" s="45">
        <v>1536</v>
      </c>
      <c r="E21" s="44">
        <f t="shared" si="0"/>
        <v>1535.5</v>
      </c>
      <c r="F21" s="46">
        <v>1548</v>
      </c>
      <c r="G21" s="45">
        <v>1548.5</v>
      </c>
      <c r="H21" s="44">
        <f t="shared" si="1"/>
        <v>1548.25</v>
      </c>
      <c r="I21" s="46">
        <v>1598</v>
      </c>
      <c r="J21" s="45">
        <v>1603</v>
      </c>
      <c r="K21" s="44">
        <f t="shared" si="2"/>
        <v>1600.5</v>
      </c>
      <c r="L21" s="46">
        <v>1642</v>
      </c>
      <c r="M21" s="45">
        <v>1647</v>
      </c>
      <c r="N21" s="44">
        <f t="shared" si="3"/>
        <v>1644.5</v>
      </c>
      <c r="O21" s="46">
        <v>1687</v>
      </c>
      <c r="P21" s="45">
        <v>1692</v>
      </c>
      <c r="Q21" s="44">
        <f t="shared" si="4"/>
        <v>1689.5</v>
      </c>
      <c r="R21" s="52">
        <v>1536</v>
      </c>
      <c r="S21" s="51">
        <v>1.4610000000000001</v>
      </c>
      <c r="T21" s="51">
        <v>1.1192</v>
      </c>
      <c r="U21" s="50">
        <v>109.91</v>
      </c>
      <c r="V21" s="43">
        <v>1051.33</v>
      </c>
      <c r="W21" s="43">
        <v>1059.3800000000001</v>
      </c>
      <c r="X21" s="49">
        <f t="shared" si="5"/>
        <v>1372.4088634739101</v>
      </c>
      <c r="Y21" s="48">
        <v>1.4617</v>
      </c>
    </row>
    <row r="22" spans="2:25">
      <c r="B22" s="47">
        <v>42510</v>
      </c>
      <c r="C22" s="46">
        <v>1558.5</v>
      </c>
      <c r="D22" s="45">
        <v>1559</v>
      </c>
      <c r="E22" s="44">
        <f t="shared" si="0"/>
        <v>1558.75</v>
      </c>
      <c r="F22" s="46">
        <v>1568</v>
      </c>
      <c r="G22" s="45">
        <v>1568.5</v>
      </c>
      <c r="H22" s="44">
        <f t="shared" si="1"/>
        <v>1568.25</v>
      </c>
      <c r="I22" s="46">
        <v>1615</v>
      </c>
      <c r="J22" s="45">
        <v>1620</v>
      </c>
      <c r="K22" s="44">
        <f t="shared" si="2"/>
        <v>1617.5</v>
      </c>
      <c r="L22" s="46">
        <v>1660</v>
      </c>
      <c r="M22" s="45">
        <v>1665</v>
      </c>
      <c r="N22" s="44">
        <f t="shared" si="3"/>
        <v>1662.5</v>
      </c>
      <c r="O22" s="46">
        <v>1705</v>
      </c>
      <c r="P22" s="45">
        <v>1710</v>
      </c>
      <c r="Q22" s="44">
        <f t="shared" si="4"/>
        <v>1707.5</v>
      </c>
      <c r="R22" s="52">
        <v>1559</v>
      </c>
      <c r="S22" s="51">
        <v>1.4571000000000001</v>
      </c>
      <c r="T22" s="51">
        <v>1.1221000000000001</v>
      </c>
      <c r="U22" s="50">
        <v>110.35</v>
      </c>
      <c r="V22" s="43">
        <v>1069.93</v>
      </c>
      <c r="W22" s="43">
        <v>1075.94</v>
      </c>
      <c r="X22" s="49">
        <f t="shared" si="5"/>
        <v>1389.3592371446393</v>
      </c>
      <c r="Y22" s="48">
        <v>1.4578</v>
      </c>
    </row>
    <row r="23" spans="2:25">
      <c r="B23" s="47">
        <v>42513</v>
      </c>
      <c r="C23" s="46">
        <v>1525.5</v>
      </c>
      <c r="D23" s="45">
        <v>1526</v>
      </c>
      <c r="E23" s="44">
        <f t="shared" si="0"/>
        <v>1525.75</v>
      </c>
      <c r="F23" s="46">
        <v>1539</v>
      </c>
      <c r="G23" s="45">
        <v>1540</v>
      </c>
      <c r="H23" s="44">
        <f t="shared" si="1"/>
        <v>1539.5</v>
      </c>
      <c r="I23" s="46">
        <v>1590</v>
      </c>
      <c r="J23" s="45">
        <v>1595</v>
      </c>
      <c r="K23" s="44">
        <f t="shared" si="2"/>
        <v>1592.5</v>
      </c>
      <c r="L23" s="46">
        <v>1633</v>
      </c>
      <c r="M23" s="45">
        <v>1638</v>
      </c>
      <c r="N23" s="44">
        <f t="shared" si="3"/>
        <v>1635.5</v>
      </c>
      <c r="O23" s="46">
        <v>1678</v>
      </c>
      <c r="P23" s="45">
        <v>1683</v>
      </c>
      <c r="Q23" s="44">
        <f t="shared" si="4"/>
        <v>1680.5</v>
      </c>
      <c r="R23" s="52">
        <v>1526</v>
      </c>
      <c r="S23" s="51">
        <v>1.4482999999999999</v>
      </c>
      <c r="T23" s="51">
        <v>1.1212</v>
      </c>
      <c r="U23" s="50">
        <v>109.48</v>
      </c>
      <c r="V23" s="43">
        <v>1053.6500000000001</v>
      </c>
      <c r="W23" s="43">
        <v>1062.8</v>
      </c>
      <c r="X23" s="49">
        <f t="shared" si="5"/>
        <v>1361.0417409917945</v>
      </c>
      <c r="Y23" s="48">
        <v>1.4490000000000001</v>
      </c>
    </row>
    <row r="24" spans="2:25">
      <c r="B24" s="47">
        <v>42514</v>
      </c>
      <c r="C24" s="46">
        <v>1552</v>
      </c>
      <c r="D24" s="45">
        <v>1553</v>
      </c>
      <c r="E24" s="44">
        <f t="shared" si="0"/>
        <v>1552.5</v>
      </c>
      <c r="F24" s="46">
        <v>1561</v>
      </c>
      <c r="G24" s="45">
        <v>1562</v>
      </c>
      <c r="H24" s="44">
        <f t="shared" si="1"/>
        <v>1561.5</v>
      </c>
      <c r="I24" s="46">
        <v>1610</v>
      </c>
      <c r="J24" s="45">
        <v>1615</v>
      </c>
      <c r="K24" s="44">
        <f t="shared" si="2"/>
        <v>1612.5</v>
      </c>
      <c r="L24" s="46">
        <v>1655</v>
      </c>
      <c r="M24" s="45">
        <v>1660</v>
      </c>
      <c r="N24" s="44">
        <f t="shared" si="3"/>
        <v>1657.5</v>
      </c>
      <c r="O24" s="46">
        <v>1698</v>
      </c>
      <c r="P24" s="45">
        <v>1703</v>
      </c>
      <c r="Q24" s="44">
        <f t="shared" si="4"/>
        <v>1700.5</v>
      </c>
      <c r="R24" s="52">
        <v>1553</v>
      </c>
      <c r="S24" s="51">
        <v>1.4601</v>
      </c>
      <c r="T24" s="51">
        <v>1.1171</v>
      </c>
      <c r="U24" s="50">
        <v>109.68</v>
      </c>
      <c r="V24" s="43">
        <v>1063.6300000000001</v>
      </c>
      <c r="W24" s="43">
        <v>1069.28</v>
      </c>
      <c r="X24" s="49">
        <f t="shared" si="5"/>
        <v>1390.2067854265508</v>
      </c>
      <c r="Y24" s="48">
        <v>1.4608000000000001</v>
      </c>
    </row>
    <row r="25" spans="2:25">
      <c r="B25" s="47">
        <v>42515</v>
      </c>
      <c r="C25" s="46">
        <v>1538</v>
      </c>
      <c r="D25" s="45">
        <v>1539</v>
      </c>
      <c r="E25" s="44">
        <f t="shared" si="0"/>
        <v>1538.5</v>
      </c>
      <c r="F25" s="46">
        <v>1545</v>
      </c>
      <c r="G25" s="45">
        <v>1545.5</v>
      </c>
      <c r="H25" s="44">
        <f t="shared" si="1"/>
        <v>1545.25</v>
      </c>
      <c r="I25" s="46">
        <v>1593</v>
      </c>
      <c r="J25" s="45">
        <v>1598</v>
      </c>
      <c r="K25" s="44">
        <f t="shared" si="2"/>
        <v>1595.5</v>
      </c>
      <c r="L25" s="46">
        <v>1638</v>
      </c>
      <c r="M25" s="45">
        <v>1643</v>
      </c>
      <c r="N25" s="44">
        <f t="shared" si="3"/>
        <v>1640.5</v>
      </c>
      <c r="O25" s="46">
        <v>1685</v>
      </c>
      <c r="P25" s="45">
        <v>1690</v>
      </c>
      <c r="Q25" s="44">
        <f t="shared" si="4"/>
        <v>1687.5</v>
      </c>
      <c r="R25" s="52">
        <v>1539</v>
      </c>
      <c r="S25" s="51">
        <v>1.4693000000000001</v>
      </c>
      <c r="T25" s="51">
        <v>1.115</v>
      </c>
      <c r="U25" s="50">
        <v>110.16</v>
      </c>
      <c r="V25" s="43">
        <v>1047.44</v>
      </c>
      <c r="W25" s="43">
        <v>1051.29</v>
      </c>
      <c r="X25" s="49">
        <f t="shared" si="5"/>
        <v>1380.2690582959642</v>
      </c>
      <c r="Y25" s="48">
        <v>1.4701</v>
      </c>
    </row>
    <row r="26" spans="2:25">
      <c r="B26" s="47">
        <v>42516</v>
      </c>
      <c r="C26" s="46">
        <v>1552.5</v>
      </c>
      <c r="D26" s="45">
        <v>1553</v>
      </c>
      <c r="E26" s="44">
        <f t="shared" si="0"/>
        <v>1552.75</v>
      </c>
      <c r="F26" s="46">
        <v>1558.5</v>
      </c>
      <c r="G26" s="45">
        <v>1559</v>
      </c>
      <c r="H26" s="44">
        <f t="shared" si="1"/>
        <v>1558.75</v>
      </c>
      <c r="I26" s="46">
        <v>1607</v>
      </c>
      <c r="J26" s="45">
        <v>1612</v>
      </c>
      <c r="K26" s="44">
        <f t="shared" si="2"/>
        <v>1609.5</v>
      </c>
      <c r="L26" s="46">
        <v>1655</v>
      </c>
      <c r="M26" s="45">
        <v>1660</v>
      </c>
      <c r="N26" s="44">
        <f t="shared" si="3"/>
        <v>1657.5</v>
      </c>
      <c r="O26" s="46">
        <v>1703</v>
      </c>
      <c r="P26" s="45">
        <v>1708</v>
      </c>
      <c r="Q26" s="44">
        <f t="shared" si="4"/>
        <v>1705.5</v>
      </c>
      <c r="R26" s="52">
        <v>1553</v>
      </c>
      <c r="S26" s="51">
        <v>1.4703999999999999</v>
      </c>
      <c r="T26" s="51">
        <v>1.1171</v>
      </c>
      <c r="U26" s="50">
        <v>110.09</v>
      </c>
      <c r="V26" s="43">
        <v>1056.18</v>
      </c>
      <c r="W26" s="43">
        <v>1059.68</v>
      </c>
      <c r="X26" s="49">
        <f t="shared" si="5"/>
        <v>1390.2067854265508</v>
      </c>
      <c r="Y26" s="48">
        <v>1.4712000000000001</v>
      </c>
    </row>
    <row r="27" spans="2:25">
      <c r="B27" s="47">
        <v>42517</v>
      </c>
      <c r="C27" s="46">
        <v>1550</v>
      </c>
      <c r="D27" s="45">
        <v>1552</v>
      </c>
      <c r="E27" s="44">
        <f t="shared" si="0"/>
        <v>1551</v>
      </c>
      <c r="F27" s="46">
        <v>1558</v>
      </c>
      <c r="G27" s="45">
        <v>1558.5</v>
      </c>
      <c r="H27" s="44">
        <f t="shared" si="1"/>
        <v>1558.25</v>
      </c>
      <c r="I27" s="46">
        <v>1605</v>
      </c>
      <c r="J27" s="45">
        <v>1610</v>
      </c>
      <c r="K27" s="44">
        <f t="shared" si="2"/>
        <v>1607.5</v>
      </c>
      <c r="L27" s="46">
        <v>1653</v>
      </c>
      <c r="M27" s="45">
        <v>1658</v>
      </c>
      <c r="N27" s="44">
        <f t="shared" si="3"/>
        <v>1655.5</v>
      </c>
      <c r="O27" s="46">
        <v>1700</v>
      </c>
      <c r="P27" s="45">
        <v>1705</v>
      </c>
      <c r="Q27" s="44">
        <f t="shared" si="4"/>
        <v>1702.5</v>
      </c>
      <c r="R27" s="52">
        <v>1552</v>
      </c>
      <c r="S27" s="51">
        <v>1.4649000000000001</v>
      </c>
      <c r="T27" s="51">
        <v>1.1166</v>
      </c>
      <c r="U27" s="50">
        <v>109.68</v>
      </c>
      <c r="V27" s="43">
        <v>1059.46</v>
      </c>
      <c r="W27" s="43">
        <v>1063.24</v>
      </c>
      <c r="X27" s="49">
        <f t="shared" si="5"/>
        <v>1389.9337273867095</v>
      </c>
      <c r="Y27" s="48">
        <v>1.4658</v>
      </c>
    </row>
    <row r="28" spans="2:25">
      <c r="B28" s="47">
        <v>42521</v>
      </c>
      <c r="C28" s="46">
        <v>1547.5</v>
      </c>
      <c r="D28" s="45">
        <v>1548</v>
      </c>
      <c r="E28" s="44">
        <f t="shared" si="0"/>
        <v>1547.75</v>
      </c>
      <c r="F28" s="46">
        <v>1558.5</v>
      </c>
      <c r="G28" s="45">
        <v>1559</v>
      </c>
      <c r="H28" s="44">
        <f t="shared" si="1"/>
        <v>1558.75</v>
      </c>
      <c r="I28" s="46">
        <v>1603</v>
      </c>
      <c r="J28" s="45">
        <v>1608</v>
      </c>
      <c r="K28" s="44">
        <f t="shared" si="2"/>
        <v>1605.5</v>
      </c>
      <c r="L28" s="46">
        <v>1652</v>
      </c>
      <c r="M28" s="45">
        <v>1657</v>
      </c>
      <c r="N28" s="44">
        <f t="shared" si="3"/>
        <v>1654.5</v>
      </c>
      <c r="O28" s="46">
        <v>1698</v>
      </c>
      <c r="P28" s="45">
        <v>1703</v>
      </c>
      <c r="Q28" s="44">
        <f t="shared" si="4"/>
        <v>1700.5</v>
      </c>
      <c r="R28" s="52">
        <v>1548</v>
      </c>
      <c r="S28" s="51">
        <v>1.4643999999999999</v>
      </c>
      <c r="T28" s="51">
        <v>1.1163000000000001</v>
      </c>
      <c r="U28" s="50">
        <v>111.02</v>
      </c>
      <c r="V28" s="43">
        <v>1057.0899999999999</v>
      </c>
      <c r="W28" s="43">
        <v>1063.95</v>
      </c>
      <c r="X28" s="49">
        <f t="shared" si="5"/>
        <v>1386.7239989250202</v>
      </c>
      <c r="Y28" s="48">
        <v>1.4653</v>
      </c>
    </row>
    <row r="29" spans="2:25" s="10" customFormat="1">
      <c r="B29" s="42" t="s">
        <v>11</v>
      </c>
      <c r="C29" s="41">
        <f>ROUND(AVERAGE(C9:C28),2)</f>
        <v>1555.58</v>
      </c>
      <c r="D29" s="40">
        <f>ROUND(AVERAGE(D9:D28),2)</f>
        <v>1556.33</v>
      </c>
      <c r="E29" s="39">
        <f>ROUND(AVERAGE(C29:D29),2)</f>
        <v>1555.96</v>
      </c>
      <c r="F29" s="41">
        <f>ROUND(AVERAGE(F9:F28),2)</f>
        <v>1568.68</v>
      </c>
      <c r="G29" s="40">
        <f>ROUND(AVERAGE(G9:G28),2)</f>
        <v>1569.33</v>
      </c>
      <c r="H29" s="39">
        <f>ROUND(AVERAGE(F29:G29),2)</f>
        <v>1569.01</v>
      </c>
      <c r="I29" s="41">
        <f>ROUND(AVERAGE(I9:I28),2)</f>
        <v>1614.45</v>
      </c>
      <c r="J29" s="40">
        <f>ROUND(AVERAGE(J9:J28),2)</f>
        <v>1619.45</v>
      </c>
      <c r="K29" s="39">
        <f>ROUND(AVERAGE(I29:J29),2)</f>
        <v>1616.95</v>
      </c>
      <c r="L29" s="41">
        <f>ROUND(AVERAGE(L9:L28),2)</f>
        <v>1657.15</v>
      </c>
      <c r="M29" s="40">
        <f>ROUND(AVERAGE(M9:M28),2)</f>
        <v>1662.15</v>
      </c>
      <c r="N29" s="39">
        <f>ROUND(AVERAGE(L29:M29),2)</f>
        <v>1659.65</v>
      </c>
      <c r="O29" s="41">
        <f>ROUND(AVERAGE(O9:O28),2)</f>
        <v>1702.45</v>
      </c>
      <c r="P29" s="40">
        <f>ROUND(AVERAGE(P9:P28),2)</f>
        <v>1707.45</v>
      </c>
      <c r="Q29" s="39">
        <f>ROUND(AVERAGE(O29:P29),2)</f>
        <v>1704.95</v>
      </c>
      <c r="R29" s="38">
        <f>ROUND(AVERAGE(R9:R28),2)</f>
        <v>1556.33</v>
      </c>
      <c r="S29" s="37">
        <f>ROUND(AVERAGE(S9:S28),4)</f>
        <v>1.4530000000000001</v>
      </c>
      <c r="T29" s="36">
        <f>ROUND(AVERAGE(T9:T28),4)</f>
        <v>1.1309</v>
      </c>
      <c r="U29" s="175">
        <f>ROUND(AVERAGE(U9:U28),2)</f>
        <v>108.95</v>
      </c>
      <c r="V29" s="35">
        <f>AVERAGE(V9:V28)</f>
        <v>1071.1344999999999</v>
      </c>
      <c r="W29" s="35">
        <f>AVERAGE(W9:W28)</f>
        <v>1079.6425000000002</v>
      </c>
      <c r="X29" s="35">
        <f>AVERAGE(X9:X28)</f>
        <v>1376.1541607422359</v>
      </c>
      <c r="Y29" s="34">
        <f>AVERAGE(Y9:Y28)</f>
        <v>1.4536200000000001</v>
      </c>
    </row>
    <row r="30" spans="2:25" s="5" customFormat="1">
      <c r="B30" s="33" t="s">
        <v>12</v>
      </c>
      <c r="C30" s="32">
        <f t="shared" ref="C30:Y30" si="6">MAX(C9:C28)</f>
        <v>1628.5</v>
      </c>
      <c r="D30" s="31">
        <f t="shared" si="6"/>
        <v>1629</v>
      </c>
      <c r="E30" s="30">
        <f t="shared" si="6"/>
        <v>1628.75</v>
      </c>
      <c r="F30" s="32">
        <f t="shared" si="6"/>
        <v>1648</v>
      </c>
      <c r="G30" s="31">
        <f t="shared" si="6"/>
        <v>1649</v>
      </c>
      <c r="H30" s="30">
        <f t="shared" si="6"/>
        <v>1648.5</v>
      </c>
      <c r="I30" s="32">
        <f t="shared" si="6"/>
        <v>1682</v>
      </c>
      <c r="J30" s="31">
        <f t="shared" si="6"/>
        <v>1687</v>
      </c>
      <c r="K30" s="30">
        <f t="shared" si="6"/>
        <v>1684.5</v>
      </c>
      <c r="L30" s="32">
        <f t="shared" si="6"/>
        <v>1718</v>
      </c>
      <c r="M30" s="31">
        <f t="shared" si="6"/>
        <v>1723</v>
      </c>
      <c r="N30" s="30">
        <f t="shared" si="6"/>
        <v>1720.5</v>
      </c>
      <c r="O30" s="32">
        <f t="shared" si="6"/>
        <v>1763</v>
      </c>
      <c r="P30" s="31">
        <f t="shared" si="6"/>
        <v>1768</v>
      </c>
      <c r="Q30" s="30">
        <f t="shared" si="6"/>
        <v>1765.5</v>
      </c>
      <c r="R30" s="29">
        <f t="shared" si="6"/>
        <v>1629</v>
      </c>
      <c r="S30" s="28">
        <f t="shared" si="6"/>
        <v>1.4703999999999999</v>
      </c>
      <c r="T30" s="27">
        <f t="shared" si="6"/>
        <v>1.1566000000000001</v>
      </c>
      <c r="U30" s="26">
        <f t="shared" si="6"/>
        <v>111.02</v>
      </c>
      <c r="V30" s="25">
        <f t="shared" si="6"/>
        <v>1113.47</v>
      </c>
      <c r="W30" s="25">
        <f t="shared" si="6"/>
        <v>1126.83</v>
      </c>
      <c r="X30" s="25">
        <f t="shared" si="6"/>
        <v>1408.4385267162372</v>
      </c>
      <c r="Y30" s="24">
        <f t="shared" si="6"/>
        <v>1.4712000000000001</v>
      </c>
    </row>
    <row r="31" spans="2:25" s="5" customFormat="1" ht="13.5" thickBot="1">
      <c r="B31" s="23" t="s">
        <v>13</v>
      </c>
      <c r="C31" s="22">
        <f t="shared" ref="C31:Y31" si="7">MIN(C9:C28)</f>
        <v>1525</v>
      </c>
      <c r="D31" s="21">
        <f t="shared" si="7"/>
        <v>1525.5</v>
      </c>
      <c r="E31" s="20">
        <f t="shared" si="7"/>
        <v>1525.25</v>
      </c>
      <c r="F31" s="22">
        <f t="shared" si="7"/>
        <v>1539</v>
      </c>
      <c r="G31" s="21">
        <f t="shared" si="7"/>
        <v>1540</v>
      </c>
      <c r="H31" s="20">
        <f t="shared" si="7"/>
        <v>1539.5</v>
      </c>
      <c r="I31" s="22">
        <f t="shared" si="7"/>
        <v>1588</v>
      </c>
      <c r="J31" s="21">
        <f t="shared" si="7"/>
        <v>1593</v>
      </c>
      <c r="K31" s="20">
        <f t="shared" si="7"/>
        <v>1590.5</v>
      </c>
      <c r="L31" s="22">
        <f t="shared" si="7"/>
        <v>1632</v>
      </c>
      <c r="M31" s="21">
        <f t="shared" si="7"/>
        <v>1637</v>
      </c>
      <c r="N31" s="20">
        <f t="shared" si="7"/>
        <v>1634.5</v>
      </c>
      <c r="O31" s="22">
        <f t="shared" si="7"/>
        <v>1677</v>
      </c>
      <c r="P31" s="21">
        <f t="shared" si="7"/>
        <v>1682</v>
      </c>
      <c r="Q31" s="20">
        <f t="shared" si="7"/>
        <v>1679.5</v>
      </c>
      <c r="R31" s="19">
        <f t="shared" si="7"/>
        <v>1525.5</v>
      </c>
      <c r="S31" s="18">
        <f t="shared" si="7"/>
        <v>1.4368000000000001</v>
      </c>
      <c r="T31" s="17">
        <f t="shared" si="7"/>
        <v>1.115</v>
      </c>
      <c r="U31" s="16">
        <f t="shared" si="7"/>
        <v>105.87</v>
      </c>
      <c r="V31" s="15">
        <f t="shared" si="7"/>
        <v>1047.44</v>
      </c>
      <c r="W31" s="15">
        <f t="shared" si="7"/>
        <v>1051.29</v>
      </c>
      <c r="X31" s="15">
        <f t="shared" si="7"/>
        <v>1347.0178838868821</v>
      </c>
      <c r="Y31" s="14">
        <f t="shared" si="7"/>
        <v>1.4373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28</v>
      </c>
    </row>
    <row r="6" spans="1:25" ht="13.5" thickBot="1">
      <c r="B6" s="1">
        <v>42493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42493</v>
      </c>
      <c r="C9" s="46">
        <v>1892</v>
      </c>
      <c r="D9" s="45">
        <v>1893</v>
      </c>
      <c r="E9" s="44">
        <f t="shared" ref="E9:E28" si="0">AVERAGE(C9:D9)</f>
        <v>1892.5</v>
      </c>
      <c r="F9" s="46">
        <v>1899</v>
      </c>
      <c r="G9" s="45">
        <v>1901</v>
      </c>
      <c r="H9" s="44">
        <f t="shared" ref="H9:H28" si="1">AVERAGE(F9:G9)</f>
        <v>1900</v>
      </c>
      <c r="I9" s="46">
        <v>1893</v>
      </c>
      <c r="J9" s="45">
        <v>1898</v>
      </c>
      <c r="K9" s="44">
        <f t="shared" ref="K9:K28" si="2">AVERAGE(I9:J9)</f>
        <v>1895.5</v>
      </c>
      <c r="L9" s="46">
        <v>1858</v>
      </c>
      <c r="M9" s="45">
        <v>1863</v>
      </c>
      <c r="N9" s="44">
        <f t="shared" ref="N9:N28" si="3">AVERAGE(L9:M9)</f>
        <v>1860.5</v>
      </c>
      <c r="O9" s="46">
        <v>1833</v>
      </c>
      <c r="P9" s="45">
        <v>1838</v>
      </c>
      <c r="Q9" s="44">
        <f t="shared" ref="Q9:Q28" si="4">AVERAGE(O9:P9)</f>
        <v>1835.5</v>
      </c>
      <c r="R9" s="52">
        <v>1893</v>
      </c>
      <c r="S9" s="51">
        <v>1.4630000000000001</v>
      </c>
      <c r="T9" s="53">
        <v>1.1566000000000001</v>
      </c>
      <c r="U9" s="50">
        <v>105.87</v>
      </c>
      <c r="V9" s="43">
        <v>1293.92</v>
      </c>
      <c r="W9" s="43">
        <v>1299.03</v>
      </c>
      <c r="X9" s="49">
        <f t="shared" ref="X9:X28" si="5">R9/T9</f>
        <v>1636.6937575652773</v>
      </c>
      <c r="Y9" s="48">
        <v>1.4634</v>
      </c>
    </row>
    <row r="10" spans="1:25">
      <c r="B10" s="47">
        <v>42494</v>
      </c>
      <c r="C10" s="46">
        <v>1874.5</v>
      </c>
      <c r="D10" s="45">
        <v>1875</v>
      </c>
      <c r="E10" s="44">
        <f t="shared" si="0"/>
        <v>1874.75</v>
      </c>
      <c r="F10" s="46">
        <v>1880</v>
      </c>
      <c r="G10" s="45">
        <v>1882</v>
      </c>
      <c r="H10" s="44">
        <f t="shared" si="1"/>
        <v>1881</v>
      </c>
      <c r="I10" s="46">
        <v>1877</v>
      </c>
      <c r="J10" s="45">
        <v>1882</v>
      </c>
      <c r="K10" s="44">
        <f t="shared" si="2"/>
        <v>1879.5</v>
      </c>
      <c r="L10" s="46">
        <v>1843</v>
      </c>
      <c r="M10" s="45">
        <v>1848</v>
      </c>
      <c r="N10" s="44">
        <f t="shared" si="3"/>
        <v>1845.5</v>
      </c>
      <c r="O10" s="46">
        <v>1818</v>
      </c>
      <c r="P10" s="45">
        <v>1823</v>
      </c>
      <c r="Q10" s="44">
        <f t="shared" si="4"/>
        <v>1820.5</v>
      </c>
      <c r="R10" s="52">
        <v>1875</v>
      </c>
      <c r="S10" s="51">
        <v>1.4511000000000001</v>
      </c>
      <c r="T10" s="51">
        <v>1.1505000000000001</v>
      </c>
      <c r="U10" s="50">
        <v>106.62</v>
      </c>
      <c r="V10" s="43">
        <v>1292.1199999999999</v>
      </c>
      <c r="W10" s="43">
        <v>1296.5</v>
      </c>
      <c r="X10" s="49">
        <f t="shared" si="5"/>
        <v>1629.7262059973923</v>
      </c>
      <c r="Y10" s="48">
        <v>1.4516</v>
      </c>
    </row>
    <row r="11" spans="1:25">
      <c r="B11" s="47">
        <v>42495</v>
      </c>
      <c r="C11" s="46">
        <v>1860</v>
      </c>
      <c r="D11" s="45">
        <v>1860.5</v>
      </c>
      <c r="E11" s="44">
        <f t="shared" si="0"/>
        <v>1860.25</v>
      </c>
      <c r="F11" s="46">
        <v>1865</v>
      </c>
      <c r="G11" s="45">
        <v>1866</v>
      </c>
      <c r="H11" s="44">
        <f t="shared" si="1"/>
        <v>1865.5</v>
      </c>
      <c r="I11" s="46">
        <v>1858</v>
      </c>
      <c r="J11" s="45">
        <v>1863</v>
      </c>
      <c r="K11" s="44">
        <f t="shared" si="2"/>
        <v>1860.5</v>
      </c>
      <c r="L11" s="46">
        <v>1828</v>
      </c>
      <c r="M11" s="45">
        <v>1833</v>
      </c>
      <c r="N11" s="44">
        <f t="shared" si="3"/>
        <v>1830.5</v>
      </c>
      <c r="O11" s="46">
        <v>1803</v>
      </c>
      <c r="P11" s="45">
        <v>1808</v>
      </c>
      <c r="Q11" s="44">
        <f t="shared" si="4"/>
        <v>1805.5</v>
      </c>
      <c r="R11" s="52">
        <v>1860.5</v>
      </c>
      <c r="S11" s="51">
        <v>1.4489000000000001</v>
      </c>
      <c r="T11" s="51">
        <v>1.1433</v>
      </c>
      <c r="U11" s="50">
        <v>107.17</v>
      </c>
      <c r="V11" s="43">
        <v>1284.08</v>
      </c>
      <c r="W11" s="43">
        <v>1287.43</v>
      </c>
      <c r="X11" s="49">
        <f t="shared" si="5"/>
        <v>1627.3069185690545</v>
      </c>
      <c r="Y11" s="48">
        <v>1.4494</v>
      </c>
    </row>
    <row r="12" spans="1:25">
      <c r="B12" s="47">
        <v>42496</v>
      </c>
      <c r="C12" s="46">
        <v>1864.5</v>
      </c>
      <c r="D12" s="45">
        <v>1865.5</v>
      </c>
      <c r="E12" s="44">
        <f t="shared" si="0"/>
        <v>1865</v>
      </c>
      <c r="F12" s="46">
        <v>1870</v>
      </c>
      <c r="G12" s="45">
        <v>1872</v>
      </c>
      <c r="H12" s="44">
        <f t="shared" si="1"/>
        <v>1871</v>
      </c>
      <c r="I12" s="46">
        <v>1863</v>
      </c>
      <c r="J12" s="45">
        <v>1868</v>
      </c>
      <c r="K12" s="44">
        <f t="shared" si="2"/>
        <v>1865.5</v>
      </c>
      <c r="L12" s="46">
        <v>1837</v>
      </c>
      <c r="M12" s="45">
        <v>1842</v>
      </c>
      <c r="N12" s="44">
        <f t="shared" si="3"/>
        <v>1839.5</v>
      </c>
      <c r="O12" s="46">
        <v>1812</v>
      </c>
      <c r="P12" s="45">
        <v>1817</v>
      </c>
      <c r="Q12" s="44">
        <f t="shared" si="4"/>
        <v>1814.5</v>
      </c>
      <c r="R12" s="52">
        <v>1865.5</v>
      </c>
      <c r="S12" s="51">
        <v>1.4481999999999999</v>
      </c>
      <c r="T12" s="51">
        <v>1.1426000000000001</v>
      </c>
      <c r="U12" s="50">
        <v>106.95</v>
      </c>
      <c r="V12" s="43">
        <v>1288.1500000000001</v>
      </c>
      <c r="W12" s="43">
        <v>1292.19</v>
      </c>
      <c r="X12" s="49">
        <f t="shared" si="5"/>
        <v>1632.6798529669175</v>
      </c>
      <c r="Y12" s="48">
        <v>1.4487000000000001</v>
      </c>
    </row>
    <row r="13" spans="1:25">
      <c r="B13" s="47">
        <v>42499</v>
      </c>
      <c r="C13" s="46">
        <v>1859</v>
      </c>
      <c r="D13" s="45">
        <v>1860</v>
      </c>
      <c r="E13" s="44">
        <f t="shared" si="0"/>
        <v>1859.5</v>
      </c>
      <c r="F13" s="46">
        <v>1863</v>
      </c>
      <c r="G13" s="45">
        <v>1864</v>
      </c>
      <c r="H13" s="44">
        <f t="shared" si="1"/>
        <v>1863.5</v>
      </c>
      <c r="I13" s="46">
        <v>1858</v>
      </c>
      <c r="J13" s="45">
        <v>1863</v>
      </c>
      <c r="K13" s="44">
        <f t="shared" si="2"/>
        <v>1860.5</v>
      </c>
      <c r="L13" s="46">
        <v>1830</v>
      </c>
      <c r="M13" s="45">
        <v>1835</v>
      </c>
      <c r="N13" s="44">
        <f t="shared" si="3"/>
        <v>1832.5</v>
      </c>
      <c r="O13" s="46">
        <v>1805</v>
      </c>
      <c r="P13" s="45">
        <v>1810</v>
      </c>
      <c r="Q13" s="44">
        <f t="shared" si="4"/>
        <v>1807.5</v>
      </c>
      <c r="R13" s="52">
        <v>1860</v>
      </c>
      <c r="S13" s="51">
        <v>1.4414</v>
      </c>
      <c r="T13" s="51">
        <v>1.1382000000000001</v>
      </c>
      <c r="U13" s="50">
        <v>108.33</v>
      </c>
      <c r="V13" s="43">
        <v>1290.4100000000001</v>
      </c>
      <c r="W13" s="43">
        <v>1292.74</v>
      </c>
      <c r="X13" s="49">
        <f t="shared" si="5"/>
        <v>1634.1591987348443</v>
      </c>
      <c r="Y13" s="48">
        <v>1.4419</v>
      </c>
    </row>
    <row r="14" spans="1:25">
      <c r="B14" s="47">
        <v>42500</v>
      </c>
      <c r="C14" s="46">
        <v>1848</v>
      </c>
      <c r="D14" s="45">
        <v>1848.5</v>
      </c>
      <c r="E14" s="44">
        <f t="shared" si="0"/>
        <v>1848.25</v>
      </c>
      <c r="F14" s="46">
        <v>1853</v>
      </c>
      <c r="G14" s="45">
        <v>1855</v>
      </c>
      <c r="H14" s="44">
        <f t="shared" si="1"/>
        <v>1854</v>
      </c>
      <c r="I14" s="46">
        <v>1857</v>
      </c>
      <c r="J14" s="45">
        <v>1862</v>
      </c>
      <c r="K14" s="44">
        <f t="shared" si="2"/>
        <v>1859.5</v>
      </c>
      <c r="L14" s="46">
        <v>1832</v>
      </c>
      <c r="M14" s="45">
        <v>1837</v>
      </c>
      <c r="N14" s="44">
        <f t="shared" si="3"/>
        <v>1834.5</v>
      </c>
      <c r="O14" s="46">
        <v>1807</v>
      </c>
      <c r="P14" s="45">
        <v>1812</v>
      </c>
      <c r="Q14" s="44">
        <f t="shared" si="4"/>
        <v>1809.5</v>
      </c>
      <c r="R14" s="52">
        <v>1848.5</v>
      </c>
      <c r="S14" s="51">
        <v>1.4429000000000001</v>
      </c>
      <c r="T14" s="51">
        <v>1.1367</v>
      </c>
      <c r="U14" s="50">
        <v>109.19</v>
      </c>
      <c r="V14" s="43">
        <v>1281.0999999999999</v>
      </c>
      <c r="W14" s="43">
        <v>1285.1600000000001</v>
      </c>
      <c r="X14" s="49">
        <f t="shared" si="5"/>
        <v>1626.1986452010203</v>
      </c>
      <c r="Y14" s="48">
        <v>1.4434</v>
      </c>
    </row>
    <row r="15" spans="1:25">
      <c r="B15" s="47">
        <v>42501</v>
      </c>
      <c r="C15" s="46">
        <v>1890</v>
      </c>
      <c r="D15" s="45">
        <v>1890.5</v>
      </c>
      <c r="E15" s="44">
        <f t="shared" si="0"/>
        <v>1890.25</v>
      </c>
      <c r="F15" s="46">
        <v>1895</v>
      </c>
      <c r="G15" s="45">
        <v>1897</v>
      </c>
      <c r="H15" s="44">
        <f t="shared" si="1"/>
        <v>1896</v>
      </c>
      <c r="I15" s="46">
        <v>1893</v>
      </c>
      <c r="J15" s="45">
        <v>1898</v>
      </c>
      <c r="K15" s="44">
        <f t="shared" si="2"/>
        <v>1895.5</v>
      </c>
      <c r="L15" s="46">
        <v>1863</v>
      </c>
      <c r="M15" s="45">
        <v>1868</v>
      </c>
      <c r="N15" s="44">
        <f t="shared" si="3"/>
        <v>1865.5</v>
      </c>
      <c r="O15" s="46">
        <v>1838</v>
      </c>
      <c r="P15" s="45">
        <v>1843</v>
      </c>
      <c r="Q15" s="44">
        <f t="shared" si="4"/>
        <v>1840.5</v>
      </c>
      <c r="R15" s="52">
        <v>1890.5</v>
      </c>
      <c r="S15" s="51">
        <v>1.4442999999999999</v>
      </c>
      <c r="T15" s="51">
        <v>1.1398999999999999</v>
      </c>
      <c r="U15" s="50">
        <v>108.72</v>
      </c>
      <c r="V15" s="43">
        <v>1308.94</v>
      </c>
      <c r="W15" s="43">
        <v>1312.98</v>
      </c>
      <c r="X15" s="49">
        <f t="shared" si="5"/>
        <v>1658.4788139310467</v>
      </c>
      <c r="Y15" s="48">
        <v>1.4448000000000001</v>
      </c>
    </row>
    <row r="16" spans="1:25">
      <c r="B16" s="47">
        <v>42502</v>
      </c>
      <c r="C16" s="46">
        <v>1909</v>
      </c>
      <c r="D16" s="45">
        <v>1909.5</v>
      </c>
      <c r="E16" s="44">
        <f t="shared" si="0"/>
        <v>1909.25</v>
      </c>
      <c r="F16" s="46">
        <v>1914</v>
      </c>
      <c r="G16" s="45">
        <v>1916</v>
      </c>
      <c r="H16" s="44">
        <f t="shared" si="1"/>
        <v>1915</v>
      </c>
      <c r="I16" s="46">
        <v>1910</v>
      </c>
      <c r="J16" s="45">
        <v>1915</v>
      </c>
      <c r="K16" s="44">
        <f t="shared" si="2"/>
        <v>1912.5</v>
      </c>
      <c r="L16" s="46">
        <v>1870</v>
      </c>
      <c r="M16" s="45">
        <v>1875</v>
      </c>
      <c r="N16" s="44">
        <f t="shared" si="3"/>
        <v>1872.5</v>
      </c>
      <c r="O16" s="46">
        <v>1845</v>
      </c>
      <c r="P16" s="45">
        <v>1850</v>
      </c>
      <c r="Q16" s="44">
        <f t="shared" si="4"/>
        <v>1847.5</v>
      </c>
      <c r="R16" s="52">
        <v>1909.5</v>
      </c>
      <c r="S16" s="51">
        <v>1.4446000000000001</v>
      </c>
      <c r="T16" s="51">
        <v>1.1379999999999999</v>
      </c>
      <c r="U16" s="50">
        <v>109.39</v>
      </c>
      <c r="V16" s="43">
        <v>1321.82</v>
      </c>
      <c r="W16" s="43">
        <v>1325.86</v>
      </c>
      <c r="X16" s="49">
        <f t="shared" si="5"/>
        <v>1677.943760984183</v>
      </c>
      <c r="Y16" s="48">
        <v>1.4451000000000001</v>
      </c>
    </row>
    <row r="17" spans="2:25">
      <c r="B17" s="47">
        <v>42503</v>
      </c>
      <c r="C17" s="46">
        <v>1870</v>
      </c>
      <c r="D17" s="45">
        <v>1871</v>
      </c>
      <c r="E17" s="44">
        <f t="shared" si="0"/>
        <v>1870.5</v>
      </c>
      <c r="F17" s="46">
        <v>1878</v>
      </c>
      <c r="G17" s="45">
        <v>1880</v>
      </c>
      <c r="H17" s="44">
        <f t="shared" si="1"/>
        <v>1879</v>
      </c>
      <c r="I17" s="46">
        <v>1877</v>
      </c>
      <c r="J17" s="45">
        <v>1882</v>
      </c>
      <c r="K17" s="44">
        <f t="shared" si="2"/>
        <v>1879.5</v>
      </c>
      <c r="L17" s="46">
        <v>1837</v>
      </c>
      <c r="M17" s="45">
        <v>1842</v>
      </c>
      <c r="N17" s="44">
        <f t="shared" si="3"/>
        <v>1839.5</v>
      </c>
      <c r="O17" s="46">
        <v>1812</v>
      </c>
      <c r="P17" s="45">
        <v>1817</v>
      </c>
      <c r="Q17" s="44">
        <f t="shared" si="4"/>
        <v>1814.5</v>
      </c>
      <c r="R17" s="52">
        <v>1871</v>
      </c>
      <c r="S17" s="51">
        <v>1.4406000000000001</v>
      </c>
      <c r="T17" s="51">
        <v>1.1351</v>
      </c>
      <c r="U17" s="50">
        <v>108.82</v>
      </c>
      <c r="V17" s="43">
        <v>1298.76</v>
      </c>
      <c r="W17" s="43">
        <v>1304.56</v>
      </c>
      <c r="X17" s="49">
        <f t="shared" si="5"/>
        <v>1648.3129239714563</v>
      </c>
      <c r="Y17" s="48">
        <v>1.4411</v>
      </c>
    </row>
    <row r="18" spans="2:25">
      <c r="B18" s="47">
        <v>42506</v>
      </c>
      <c r="C18" s="46">
        <v>1870</v>
      </c>
      <c r="D18" s="45">
        <v>1870.5</v>
      </c>
      <c r="E18" s="44">
        <f t="shared" si="0"/>
        <v>1870.25</v>
      </c>
      <c r="F18" s="46">
        <v>1880</v>
      </c>
      <c r="G18" s="45">
        <v>1881</v>
      </c>
      <c r="H18" s="44">
        <f t="shared" si="1"/>
        <v>1880.5</v>
      </c>
      <c r="I18" s="46">
        <v>1873</v>
      </c>
      <c r="J18" s="45">
        <v>1878</v>
      </c>
      <c r="K18" s="44">
        <f t="shared" si="2"/>
        <v>1875.5</v>
      </c>
      <c r="L18" s="46">
        <v>1835</v>
      </c>
      <c r="M18" s="45">
        <v>1840</v>
      </c>
      <c r="N18" s="44">
        <f t="shared" si="3"/>
        <v>1837.5</v>
      </c>
      <c r="O18" s="46">
        <v>1810</v>
      </c>
      <c r="P18" s="45">
        <v>1815</v>
      </c>
      <c r="Q18" s="44">
        <f t="shared" si="4"/>
        <v>1812.5</v>
      </c>
      <c r="R18" s="52">
        <v>1870.5</v>
      </c>
      <c r="S18" s="51">
        <v>1.4368000000000001</v>
      </c>
      <c r="T18" s="51">
        <v>1.1321000000000001</v>
      </c>
      <c r="U18" s="50">
        <v>108.87</v>
      </c>
      <c r="V18" s="43">
        <v>1301.8499999999999</v>
      </c>
      <c r="W18" s="43">
        <v>1308.7</v>
      </c>
      <c r="X18" s="49">
        <f t="shared" si="5"/>
        <v>1652.2392014839677</v>
      </c>
      <c r="Y18" s="48">
        <v>1.4373</v>
      </c>
    </row>
    <row r="19" spans="2:25">
      <c r="B19" s="47">
        <v>42507</v>
      </c>
      <c r="C19" s="46">
        <v>1877</v>
      </c>
      <c r="D19" s="45">
        <v>1877.5</v>
      </c>
      <c r="E19" s="44">
        <f t="shared" si="0"/>
        <v>1877.25</v>
      </c>
      <c r="F19" s="46">
        <v>1885</v>
      </c>
      <c r="G19" s="45">
        <v>1888</v>
      </c>
      <c r="H19" s="44">
        <f t="shared" si="1"/>
        <v>1886.5</v>
      </c>
      <c r="I19" s="46">
        <v>1878</v>
      </c>
      <c r="J19" s="45">
        <v>1883</v>
      </c>
      <c r="K19" s="44">
        <f t="shared" si="2"/>
        <v>1880.5</v>
      </c>
      <c r="L19" s="46">
        <v>1840</v>
      </c>
      <c r="M19" s="45">
        <v>1845</v>
      </c>
      <c r="N19" s="44">
        <f t="shared" si="3"/>
        <v>1842.5</v>
      </c>
      <c r="O19" s="46">
        <v>1815</v>
      </c>
      <c r="P19" s="45">
        <v>1820</v>
      </c>
      <c r="Q19" s="44">
        <f t="shared" si="4"/>
        <v>1817.5</v>
      </c>
      <c r="R19" s="52">
        <v>1877.5</v>
      </c>
      <c r="S19" s="51">
        <v>1.448</v>
      </c>
      <c r="T19" s="51">
        <v>1.1319999999999999</v>
      </c>
      <c r="U19" s="50">
        <v>109.46</v>
      </c>
      <c r="V19" s="43">
        <v>1296.6199999999999</v>
      </c>
      <c r="W19" s="43">
        <v>1303.42</v>
      </c>
      <c r="X19" s="49">
        <f t="shared" si="5"/>
        <v>1658.5689045936397</v>
      </c>
      <c r="Y19" s="48">
        <v>1.4484999999999999</v>
      </c>
    </row>
    <row r="20" spans="2:25">
      <c r="B20" s="47">
        <v>42508</v>
      </c>
      <c r="C20" s="46">
        <v>1878</v>
      </c>
      <c r="D20" s="45">
        <v>1878.5</v>
      </c>
      <c r="E20" s="44">
        <f t="shared" si="0"/>
        <v>1878.25</v>
      </c>
      <c r="F20" s="46">
        <v>1890</v>
      </c>
      <c r="G20" s="45">
        <v>1892</v>
      </c>
      <c r="H20" s="44">
        <f t="shared" si="1"/>
        <v>1891</v>
      </c>
      <c r="I20" s="46">
        <v>1883</v>
      </c>
      <c r="J20" s="45">
        <v>1888</v>
      </c>
      <c r="K20" s="44">
        <f t="shared" si="2"/>
        <v>1885.5</v>
      </c>
      <c r="L20" s="46">
        <v>1850</v>
      </c>
      <c r="M20" s="45">
        <v>1855</v>
      </c>
      <c r="N20" s="44">
        <f t="shared" si="3"/>
        <v>1852.5</v>
      </c>
      <c r="O20" s="46">
        <v>1825</v>
      </c>
      <c r="P20" s="45">
        <v>1830</v>
      </c>
      <c r="Q20" s="44">
        <f t="shared" si="4"/>
        <v>1827.5</v>
      </c>
      <c r="R20" s="52">
        <v>1878.5</v>
      </c>
      <c r="S20" s="51">
        <v>1.4549000000000001</v>
      </c>
      <c r="T20" s="51">
        <v>1.1284000000000001</v>
      </c>
      <c r="U20" s="50">
        <v>109.33</v>
      </c>
      <c r="V20" s="43">
        <v>1291.1500000000001</v>
      </c>
      <c r="W20" s="43">
        <v>1299.9000000000001</v>
      </c>
      <c r="X20" s="49">
        <f t="shared" si="5"/>
        <v>1664.7465437788017</v>
      </c>
      <c r="Y20" s="48">
        <v>1.4555</v>
      </c>
    </row>
    <row r="21" spans="2:25">
      <c r="B21" s="47">
        <v>42509</v>
      </c>
      <c r="C21" s="46">
        <v>1857.5</v>
      </c>
      <c r="D21" s="45">
        <v>1858</v>
      </c>
      <c r="E21" s="44">
        <f t="shared" si="0"/>
        <v>1857.75</v>
      </c>
      <c r="F21" s="46">
        <v>1865</v>
      </c>
      <c r="G21" s="45">
        <v>1866</v>
      </c>
      <c r="H21" s="44">
        <f t="shared" si="1"/>
        <v>1865.5</v>
      </c>
      <c r="I21" s="46">
        <v>1863</v>
      </c>
      <c r="J21" s="45">
        <v>1868</v>
      </c>
      <c r="K21" s="44">
        <f t="shared" si="2"/>
        <v>1865.5</v>
      </c>
      <c r="L21" s="46">
        <v>1893</v>
      </c>
      <c r="M21" s="45">
        <v>1898</v>
      </c>
      <c r="N21" s="44">
        <f t="shared" si="3"/>
        <v>1895.5</v>
      </c>
      <c r="O21" s="46">
        <v>1868</v>
      </c>
      <c r="P21" s="45">
        <v>1873</v>
      </c>
      <c r="Q21" s="44">
        <f t="shared" si="4"/>
        <v>1870.5</v>
      </c>
      <c r="R21" s="52">
        <v>1858</v>
      </c>
      <c r="S21" s="51">
        <v>1.4610000000000001</v>
      </c>
      <c r="T21" s="51">
        <v>1.1192</v>
      </c>
      <c r="U21" s="50">
        <v>109.91</v>
      </c>
      <c r="V21" s="43">
        <v>1271.73</v>
      </c>
      <c r="W21" s="43">
        <v>1276.5999999999999</v>
      </c>
      <c r="X21" s="49">
        <f t="shared" si="5"/>
        <v>1660.1143674052896</v>
      </c>
      <c r="Y21" s="48">
        <v>1.4617</v>
      </c>
    </row>
    <row r="22" spans="2:25">
      <c r="B22" s="47">
        <v>42510</v>
      </c>
      <c r="C22" s="46">
        <v>1876.5</v>
      </c>
      <c r="D22" s="45">
        <v>1877</v>
      </c>
      <c r="E22" s="44">
        <f t="shared" si="0"/>
        <v>1876.75</v>
      </c>
      <c r="F22" s="46">
        <v>1886</v>
      </c>
      <c r="G22" s="45">
        <v>1886.5</v>
      </c>
      <c r="H22" s="44">
        <f t="shared" si="1"/>
        <v>1886.25</v>
      </c>
      <c r="I22" s="46">
        <v>1883</v>
      </c>
      <c r="J22" s="45">
        <v>1888</v>
      </c>
      <c r="K22" s="44">
        <f t="shared" si="2"/>
        <v>1885.5</v>
      </c>
      <c r="L22" s="46">
        <v>1858</v>
      </c>
      <c r="M22" s="45">
        <v>1863</v>
      </c>
      <c r="N22" s="44">
        <f t="shared" si="3"/>
        <v>1860.5</v>
      </c>
      <c r="O22" s="46">
        <v>1833</v>
      </c>
      <c r="P22" s="45">
        <v>1838</v>
      </c>
      <c r="Q22" s="44">
        <f t="shared" si="4"/>
        <v>1835.5</v>
      </c>
      <c r="R22" s="52">
        <v>1877</v>
      </c>
      <c r="S22" s="51">
        <v>1.4571000000000001</v>
      </c>
      <c r="T22" s="51">
        <v>1.1221000000000001</v>
      </c>
      <c r="U22" s="50">
        <v>110.35</v>
      </c>
      <c r="V22" s="43">
        <v>1288.18</v>
      </c>
      <c r="W22" s="43">
        <v>1294.07</v>
      </c>
      <c r="X22" s="49">
        <f t="shared" si="5"/>
        <v>1672.7564388200694</v>
      </c>
      <c r="Y22" s="48">
        <v>1.4578</v>
      </c>
    </row>
    <row r="23" spans="2:25">
      <c r="B23" s="47">
        <v>42513</v>
      </c>
      <c r="C23" s="46">
        <v>1831</v>
      </c>
      <c r="D23" s="45">
        <v>1832</v>
      </c>
      <c r="E23" s="44">
        <f t="shared" si="0"/>
        <v>1831.5</v>
      </c>
      <c r="F23" s="46">
        <v>1834</v>
      </c>
      <c r="G23" s="45">
        <v>1836</v>
      </c>
      <c r="H23" s="44">
        <f t="shared" si="1"/>
        <v>1835</v>
      </c>
      <c r="I23" s="46">
        <v>1830</v>
      </c>
      <c r="J23" s="45">
        <v>1835</v>
      </c>
      <c r="K23" s="44">
        <f t="shared" si="2"/>
        <v>1832.5</v>
      </c>
      <c r="L23" s="46">
        <v>1800</v>
      </c>
      <c r="M23" s="45">
        <v>1805</v>
      </c>
      <c r="N23" s="44">
        <f t="shared" si="3"/>
        <v>1802.5</v>
      </c>
      <c r="O23" s="46">
        <v>1775</v>
      </c>
      <c r="P23" s="45">
        <v>1780</v>
      </c>
      <c r="Q23" s="44">
        <f t="shared" si="4"/>
        <v>1777.5</v>
      </c>
      <c r="R23" s="52">
        <v>1832</v>
      </c>
      <c r="S23" s="51">
        <v>1.4482999999999999</v>
      </c>
      <c r="T23" s="51">
        <v>1.1212</v>
      </c>
      <c r="U23" s="50">
        <v>109.48</v>
      </c>
      <c r="V23" s="43">
        <v>1264.93</v>
      </c>
      <c r="W23" s="43">
        <v>1267.08</v>
      </c>
      <c r="X23" s="49">
        <f t="shared" si="5"/>
        <v>1633.9636104174099</v>
      </c>
      <c r="Y23" s="48">
        <v>1.4490000000000001</v>
      </c>
    </row>
    <row r="24" spans="2:25">
      <c r="B24" s="47">
        <v>42514</v>
      </c>
      <c r="C24" s="46">
        <v>1826</v>
      </c>
      <c r="D24" s="45">
        <v>1827</v>
      </c>
      <c r="E24" s="44">
        <f t="shared" si="0"/>
        <v>1826.5</v>
      </c>
      <c r="F24" s="46">
        <v>1833</v>
      </c>
      <c r="G24" s="45">
        <v>1835</v>
      </c>
      <c r="H24" s="44">
        <f t="shared" si="1"/>
        <v>1834</v>
      </c>
      <c r="I24" s="46">
        <v>1828</v>
      </c>
      <c r="J24" s="45">
        <v>1833</v>
      </c>
      <c r="K24" s="44">
        <f t="shared" si="2"/>
        <v>1830.5</v>
      </c>
      <c r="L24" s="46">
        <v>1798</v>
      </c>
      <c r="M24" s="45">
        <v>1803</v>
      </c>
      <c r="N24" s="44">
        <f t="shared" si="3"/>
        <v>1800.5</v>
      </c>
      <c r="O24" s="46">
        <v>1773</v>
      </c>
      <c r="P24" s="45">
        <v>1778</v>
      </c>
      <c r="Q24" s="44">
        <f t="shared" si="4"/>
        <v>1775.5</v>
      </c>
      <c r="R24" s="52">
        <v>1827</v>
      </c>
      <c r="S24" s="51">
        <v>1.4601</v>
      </c>
      <c r="T24" s="51">
        <v>1.1171</v>
      </c>
      <c r="U24" s="50">
        <v>109.68</v>
      </c>
      <c r="V24" s="43">
        <v>1251.28</v>
      </c>
      <c r="W24" s="43">
        <v>1256.1600000000001</v>
      </c>
      <c r="X24" s="49">
        <f t="shared" si="5"/>
        <v>1635.4847372661357</v>
      </c>
      <c r="Y24" s="48">
        <v>1.4608000000000001</v>
      </c>
    </row>
    <row r="25" spans="2:25">
      <c r="B25" s="47">
        <v>42515</v>
      </c>
      <c r="C25" s="46">
        <v>1820</v>
      </c>
      <c r="D25" s="45">
        <v>1821</v>
      </c>
      <c r="E25" s="44">
        <f t="shared" si="0"/>
        <v>1820.5</v>
      </c>
      <c r="F25" s="46">
        <v>1825.5</v>
      </c>
      <c r="G25" s="45">
        <v>1826</v>
      </c>
      <c r="H25" s="44">
        <f t="shared" si="1"/>
        <v>1825.75</v>
      </c>
      <c r="I25" s="46">
        <v>1817</v>
      </c>
      <c r="J25" s="45">
        <v>1822</v>
      </c>
      <c r="K25" s="44">
        <f t="shared" si="2"/>
        <v>1819.5</v>
      </c>
      <c r="L25" s="46">
        <v>1783</v>
      </c>
      <c r="M25" s="45">
        <v>1788</v>
      </c>
      <c r="N25" s="44">
        <f t="shared" si="3"/>
        <v>1785.5</v>
      </c>
      <c r="O25" s="46">
        <v>1758</v>
      </c>
      <c r="P25" s="45">
        <v>1763</v>
      </c>
      <c r="Q25" s="44">
        <f t="shared" si="4"/>
        <v>1760.5</v>
      </c>
      <c r="R25" s="52">
        <v>1821</v>
      </c>
      <c r="S25" s="51">
        <v>1.4693000000000001</v>
      </c>
      <c r="T25" s="51">
        <v>1.115</v>
      </c>
      <c r="U25" s="50">
        <v>110.16</v>
      </c>
      <c r="V25" s="43">
        <v>1239.3699999999999</v>
      </c>
      <c r="W25" s="43">
        <v>1242.0899999999999</v>
      </c>
      <c r="X25" s="49">
        <f t="shared" si="5"/>
        <v>1633.1838565022422</v>
      </c>
      <c r="Y25" s="48">
        <v>1.4701</v>
      </c>
    </row>
    <row r="26" spans="2:25">
      <c r="B26" s="47">
        <v>42516</v>
      </c>
      <c r="C26" s="46">
        <v>1882</v>
      </c>
      <c r="D26" s="45">
        <v>1882.5</v>
      </c>
      <c r="E26" s="44">
        <f t="shared" si="0"/>
        <v>1882.25</v>
      </c>
      <c r="F26" s="46">
        <v>1878</v>
      </c>
      <c r="G26" s="45">
        <v>1880</v>
      </c>
      <c r="H26" s="44">
        <f t="shared" si="1"/>
        <v>1879</v>
      </c>
      <c r="I26" s="46">
        <v>1868</v>
      </c>
      <c r="J26" s="45">
        <v>1873</v>
      </c>
      <c r="K26" s="44">
        <f t="shared" si="2"/>
        <v>1870.5</v>
      </c>
      <c r="L26" s="46">
        <v>1833</v>
      </c>
      <c r="M26" s="45">
        <v>1838</v>
      </c>
      <c r="N26" s="44">
        <f t="shared" si="3"/>
        <v>1835.5</v>
      </c>
      <c r="O26" s="46">
        <v>1808</v>
      </c>
      <c r="P26" s="45">
        <v>1813</v>
      </c>
      <c r="Q26" s="44">
        <f t="shared" si="4"/>
        <v>1810.5</v>
      </c>
      <c r="R26" s="52">
        <v>1882.5</v>
      </c>
      <c r="S26" s="51">
        <v>1.4703999999999999</v>
      </c>
      <c r="T26" s="51">
        <v>1.1171</v>
      </c>
      <c r="U26" s="50">
        <v>110.09</v>
      </c>
      <c r="V26" s="43">
        <v>1280.26</v>
      </c>
      <c r="W26" s="43">
        <v>1277.8699999999999</v>
      </c>
      <c r="X26" s="49">
        <f t="shared" si="5"/>
        <v>1685.1669501387521</v>
      </c>
      <c r="Y26" s="48">
        <v>1.4712000000000001</v>
      </c>
    </row>
    <row r="27" spans="2:25">
      <c r="B27" s="47">
        <v>42517</v>
      </c>
      <c r="C27" s="46">
        <v>1902</v>
      </c>
      <c r="D27" s="45">
        <v>1902.5</v>
      </c>
      <c r="E27" s="44">
        <f t="shared" si="0"/>
        <v>1902.25</v>
      </c>
      <c r="F27" s="46">
        <v>1898</v>
      </c>
      <c r="G27" s="45">
        <v>1900</v>
      </c>
      <c r="H27" s="44">
        <f t="shared" si="1"/>
        <v>1899</v>
      </c>
      <c r="I27" s="46">
        <v>1887</v>
      </c>
      <c r="J27" s="45">
        <v>1892</v>
      </c>
      <c r="K27" s="44">
        <f t="shared" si="2"/>
        <v>1889.5</v>
      </c>
      <c r="L27" s="46">
        <v>1852</v>
      </c>
      <c r="M27" s="45">
        <v>1857</v>
      </c>
      <c r="N27" s="44">
        <f t="shared" si="3"/>
        <v>1854.5</v>
      </c>
      <c r="O27" s="46">
        <v>1827</v>
      </c>
      <c r="P27" s="45">
        <v>1832</v>
      </c>
      <c r="Q27" s="44">
        <f t="shared" si="4"/>
        <v>1829.5</v>
      </c>
      <c r="R27" s="52">
        <v>1902.5</v>
      </c>
      <c r="S27" s="51">
        <v>1.4649000000000001</v>
      </c>
      <c r="T27" s="51">
        <v>1.1166</v>
      </c>
      <c r="U27" s="50">
        <v>109.68</v>
      </c>
      <c r="V27" s="43">
        <v>1298.72</v>
      </c>
      <c r="W27" s="43">
        <v>1296.22</v>
      </c>
      <c r="X27" s="49">
        <f t="shared" si="5"/>
        <v>1703.8330646605766</v>
      </c>
      <c r="Y27" s="48">
        <v>1.4658</v>
      </c>
    </row>
    <row r="28" spans="2:25">
      <c r="B28" s="47">
        <v>42521</v>
      </c>
      <c r="C28" s="46">
        <v>1923.5</v>
      </c>
      <c r="D28" s="45">
        <v>1924</v>
      </c>
      <c r="E28" s="44">
        <f t="shared" si="0"/>
        <v>1923.75</v>
      </c>
      <c r="F28" s="46">
        <v>1925</v>
      </c>
      <c r="G28" s="45">
        <v>1927</v>
      </c>
      <c r="H28" s="44">
        <f t="shared" si="1"/>
        <v>1926</v>
      </c>
      <c r="I28" s="46">
        <v>1910</v>
      </c>
      <c r="J28" s="45">
        <v>1915</v>
      </c>
      <c r="K28" s="44">
        <f t="shared" si="2"/>
        <v>1912.5</v>
      </c>
      <c r="L28" s="46">
        <v>1870</v>
      </c>
      <c r="M28" s="45">
        <v>1875</v>
      </c>
      <c r="N28" s="44">
        <f t="shared" si="3"/>
        <v>1872.5</v>
      </c>
      <c r="O28" s="46">
        <v>1845</v>
      </c>
      <c r="P28" s="45">
        <v>1850</v>
      </c>
      <c r="Q28" s="44">
        <f t="shared" si="4"/>
        <v>1847.5</v>
      </c>
      <c r="R28" s="52">
        <v>1924</v>
      </c>
      <c r="S28" s="51">
        <v>1.4643999999999999</v>
      </c>
      <c r="T28" s="51">
        <v>1.1163000000000001</v>
      </c>
      <c r="U28" s="50">
        <v>111.02</v>
      </c>
      <c r="V28" s="43">
        <v>1313.85</v>
      </c>
      <c r="W28" s="43">
        <v>1315.09</v>
      </c>
      <c r="X28" s="49">
        <f t="shared" si="5"/>
        <v>1723.5510167517691</v>
      </c>
      <c r="Y28" s="48">
        <v>1.4653</v>
      </c>
    </row>
    <row r="29" spans="2:25" s="10" customFormat="1">
      <c r="B29" s="42" t="s">
        <v>11</v>
      </c>
      <c r="C29" s="41">
        <f>ROUND(AVERAGE(C9:C28),2)</f>
        <v>1870.53</v>
      </c>
      <c r="D29" s="40">
        <f>ROUND(AVERAGE(D9:D28),2)</f>
        <v>1871.2</v>
      </c>
      <c r="E29" s="39">
        <f>ROUND(AVERAGE(C29:D29),2)</f>
        <v>1870.87</v>
      </c>
      <c r="F29" s="41">
        <f>ROUND(AVERAGE(F9:F28),2)</f>
        <v>1875.83</v>
      </c>
      <c r="G29" s="40">
        <f>ROUND(AVERAGE(G9:G28),2)</f>
        <v>1877.53</v>
      </c>
      <c r="H29" s="39">
        <f>ROUND(AVERAGE(F29:G29),2)</f>
        <v>1876.68</v>
      </c>
      <c r="I29" s="41">
        <f>ROUND(AVERAGE(I9:I28),2)</f>
        <v>1870.3</v>
      </c>
      <c r="J29" s="40">
        <f>ROUND(AVERAGE(J9:J28),2)</f>
        <v>1875.3</v>
      </c>
      <c r="K29" s="39">
        <f>ROUND(AVERAGE(I29:J29),2)</f>
        <v>1872.8</v>
      </c>
      <c r="L29" s="41">
        <f>ROUND(AVERAGE(L9:L28),2)</f>
        <v>1840.5</v>
      </c>
      <c r="M29" s="40">
        <f>ROUND(AVERAGE(M9:M28),2)</f>
        <v>1845.5</v>
      </c>
      <c r="N29" s="39">
        <f>ROUND(AVERAGE(L29:M29),2)</f>
        <v>1843</v>
      </c>
      <c r="O29" s="41">
        <f>ROUND(AVERAGE(O9:O28),2)</f>
        <v>1815.5</v>
      </c>
      <c r="P29" s="40">
        <f>ROUND(AVERAGE(P9:P28),2)</f>
        <v>1820.5</v>
      </c>
      <c r="Q29" s="39">
        <f>ROUND(AVERAGE(O29:P29),2)</f>
        <v>1818</v>
      </c>
      <c r="R29" s="38">
        <f>ROUND(AVERAGE(R9:R28),2)</f>
        <v>1871.2</v>
      </c>
      <c r="S29" s="37">
        <f>ROUND(AVERAGE(S9:S28),4)</f>
        <v>1.4530000000000001</v>
      </c>
      <c r="T29" s="36">
        <f>ROUND(AVERAGE(T9:T28),4)</f>
        <v>1.1309</v>
      </c>
      <c r="U29" s="175">
        <f>ROUND(AVERAGE(U9:U28),2)</f>
        <v>108.95</v>
      </c>
      <c r="V29" s="35">
        <f>AVERAGE(V9:V28)</f>
        <v>1287.8619999999999</v>
      </c>
      <c r="W29" s="35">
        <f>AVERAGE(W9:W28)</f>
        <v>1291.6825000000001</v>
      </c>
      <c r="X29" s="35">
        <f>AVERAGE(X9:X28)</f>
        <v>1654.7554384869923</v>
      </c>
      <c r="Y29" s="34">
        <f>AVERAGE(Y9:Y28)</f>
        <v>1.4536200000000001</v>
      </c>
    </row>
    <row r="30" spans="2:25" s="5" customFormat="1">
      <c r="B30" s="33" t="s">
        <v>12</v>
      </c>
      <c r="C30" s="32">
        <f t="shared" ref="C30:Y30" si="6">MAX(C9:C28)</f>
        <v>1923.5</v>
      </c>
      <c r="D30" s="31">
        <f t="shared" si="6"/>
        <v>1924</v>
      </c>
      <c r="E30" s="30">
        <f t="shared" si="6"/>
        <v>1923.75</v>
      </c>
      <c r="F30" s="32">
        <f t="shared" si="6"/>
        <v>1925</v>
      </c>
      <c r="G30" s="31">
        <f t="shared" si="6"/>
        <v>1927</v>
      </c>
      <c r="H30" s="30">
        <f t="shared" si="6"/>
        <v>1926</v>
      </c>
      <c r="I30" s="32">
        <f t="shared" si="6"/>
        <v>1910</v>
      </c>
      <c r="J30" s="31">
        <f t="shared" si="6"/>
        <v>1915</v>
      </c>
      <c r="K30" s="30">
        <f t="shared" si="6"/>
        <v>1912.5</v>
      </c>
      <c r="L30" s="32">
        <f t="shared" si="6"/>
        <v>1893</v>
      </c>
      <c r="M30" s="31">
        <f t="shared" si="6"/>
        <v>1898</v>
      </c>
      <c r="N30" s="30">
        <f t="shared" si="6"/>
        <v>1895.5</v>
      </c>
      <c r="O30" s="32">
        <f t="shared" si="6"/>
        <v>1868</v>
      </c>
      <c r="P30" s="31">
        <f t="shared" si="6"/>
        <v>1873</v>
      </c>
      <c r="Q30" s="30">
        <f t="shared" si="6"/>
        <v>1870.5</v>
      </c>
      <c r="R30" s="29">
        <f t="shared" si="6"/>
        <v>1924</v>
      </c>
      <c r="S30" s="28">
        <f t="shared" si="6"/>
        <v>1.4703999999999999</v>
      </c>
      <c r="T30" s="27">
        <f t="shared" si="6"/>
        <v>1.1566000000000001</v>
      </c>
      <c r="U30" s="26">
        <f t="shared" si="6"/>
        <v>111.02</v>
      </c>
      <c r="V30" s="25">
        <f t="shared" si="6"/>
        <v>1321.82</v>
      </c>
      <c r="W30" s="25">
        <f t="shared" si="6"/>
        <v>1325.86</v>
      </c>
      <c r="X30" s="25">
        <f t="shared" si="6"/>
        <v>1723.5510167517691</v>
      </c>
      <c r="Y30" s="24">
        <f t="shared" si="6"/>
        <v>1.4712000000000001</v>
      </c>
    </row>
    <row r="31" spans="2:25" s="5" customFormat="1" ht="13.5" thickBot="1">
      <c r="B31" s="23" t="s">
        <v>13</v>
      </c>
      <c r="C31" s="22">
        <f t="shared" ref="C31:Y31" si="7">MIN(C9:C28)</f>
        <v>1820</v>
      </c>
      <c r="D31" s="21">
        <f t="shared" si="7"/>
        <v>1821</v>
      </c>
      <c r="E31" s="20">
        <f t="shared" si="7"/>
        <v>1820.5</v>
      </c>
      <c r="F31" s="22">
        <f t="shared" si="7"/>
        <v>1825.5</v>
      </c>
      <c r="G31" s="21">
        <f t="shared" si="7"/>
        <v>1826</v>
      </c>
      <c r="H31" s="20">
        <f t="shared" si="7"/>
        <v>1825.75</v>
      </c>
      <c r="I31" s="22">
        <f t="shared" si="7"/>
        <v>1817</v>
      </c>
      <c r="J31" s="21">
        <f t="shared" si="7"/>
        <v>1822</v>
      </c>
      <c r="K31" s="20">
        <f t="shared" si="7"/>
        <v>1819.5</v>
      </c>
      <c r="L31" s="22">
        <f t="shared" si="7"/>
        <v>1783</v>
      </c>
      <c r="M31" s="21">
        <f t="shared" si="7"/>
        <v>1788</v>
      </c>
      <c r="N31" s="20">
        <f t="shared" si="7"/>
        <v>1785.5</v>
      </c>
      <c r="O31" s="22">
        <f t="shared" si="7"/>
        <v>1758</v>
      </c>
      <c r="P31" s="21">
        <f t="shared" si="7"/>
        <v>1763</v>
      </c>
      <c r="Q31" s="20">
        <f t="shared" si="7"/>
        <v>1760.5</v>
      </c>
      <c r="R31" s="19">
        <f t="shared" si="7"/>
        <v>1821</v>
      </c>
      <c r="S31" s="18">
        <f t="shared" si="7"/>
        <v>1.4368000000000001</v>
      </c>
      <c r="T31" s="17">
        <f t="shared" si="7"/>
        <v>1.115</v>
      </c>
      <c r="U31" s="16">
        <f t="shared" si="7"/>
        <v>105.87</v>
      </c>
      <c r="V31" s="15">
        <f t="shared" si="7"/>
        <v>1239.3699999999999</v>
      </c>
      <c r="W31" s="15">
        <f t="shared" si="7"/>
        <v>1242.0899999999999</v>
      </c>
      <c r="X31" s="15">
        <f t="shared" si="7"/>
        <v>1626.1986452010203</v>
      </c>
      <c r="Y31" s="14">
        <f t="shared" si="7"/>
        <v>1.4373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29</v>
      </c>
    </row>
    <row r="6" spans="1:25" ht="13.5" thickBot="1">
      <c r="B6" s="1">
        <v>42493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42493</v>
      </c>
      <c r="C9" s="46">
        <v>1779</v>
      </c>
      <c r="D9" s="45">
        <v>1780</v>
      </c>
      <c r="E9" s="44">
        <f t="shared" ref="E9:E28" si="0">AVERAGE(C9:D9)</f>
        <v>1779.5</v>
      </c>
      <c r="F9" s="46">
        <v>1778</v>
      </c>
      <c r="G9" s="45">
        <v>1780</v>
      </c>
      <c r="H9" s="44">
        <f t="shared" ref="H9:H28" si="1">AVERAGE(F9:G9)</f>
        <v>1779</v>
      </c>
      <c r="I9" s="46">
        <v>1788</v>
      </c>
      <c r="J9" s="45">
        <v>1793</v>
      </c>
      <c r="K9" s="44">
        <f t="shared" ref="K9:K28" si="2">AVERAGE(I9:J9)</f>
        <v>1790.5</v>
      </c>
      <c r="L9" s="46">
        <v>1795</v>
      </c>
      <c r="M9" s="45">
        <v>1800</v>
      </c>
      <c r="N9" s="44">
        <f t="shared" ref="N9:N28" si="3">AVERAGE(L9:M9)</f>
        <v>1797.5</v>
      </c>
      <c r="O9" s="46">
        <v>1825</v>
      </c>
      <c r="P9" s="45">
        <v>1830</v>
      </c>
      <c r="Q9" s="44">
        <f t="shared" ref="Q9:Q28" si="4">AVERAGE(O9:P9)</f>
        <v>1827.5</v>
      </c>
      <c r="R9" s="52">
        <v>1780</v>
      </c>
      <c r="S9" s="51">
        <v>1.4630000000000001</v>
      </c>
      <c r="T9" s="53">
        <v>1.1566000000000001</v>
      </c>
      <c r="U9" s="50">
        <v>105.87</v>
      </c>
      <c r="V9" s="43">
        <v>1216.68</v>
      </c>
      <c r="W9" s="43">
        <v>1216.3499999999999</v>
      </c>
      <c r="X9" s="49">
        <f t="shared" ref="X9:X28" si="5">R9/T9</f>
        <v>1538.993601936711</v>
      </c>
      <c r="Y9" s="48">
        <v>1.4634</v>
      </c>
    </row>
    <row r="10" spans="1:25">
      <c r="B10" s="47">
        <v>42494</v>
      </c>
      <c r="C10" s="46">
        <v>1765</v>
      </c>
      <c r="D10" s="45">
        <v>1765.5</v>
      </c>
      <c r="E10" s="44">
        <f t="shared" si="0"/>
        <v>1765.25</v>
      </c>
      <c r="F10" s="46">
        <v>1761</v>
      </c>
      <c r="G10" s="45">
        <v>1762</v>
      </c>
      <c r="H10" s="44">
        <f t="shared" si="1"/>
        <v>1761.5</v>
      </c>
      <c r="I10" s="46">
        <v>1773</v>
      </c>
      <c r="J10" s="45">
        <v>1778</v>
      </c>
      <c r="K10" s="44">
        <f t="shared" si="2"/>
        <v>1775.5</v>
      </c>
      <c r="L10" s="46">
        <v>1778</v>
      </c>
      <c r="M10" s="45">
        <v>1783</v>
      </c>
      <c r="N10" s="44">
        <f t="shared" si="3"/>
        <v>1780.5</v>
      </c>
      <c r="O10" s="46">
        <v>1808</v>
      </c>
      <c r="P10" s="45">
        <v>1813</v>
      </c>
      <c r="Q10" s="44">
        <f t="shared" si="4"/>
        <v>1810.5</v>
      </c>
      <c r="R10" s="52">
        <v>1765.5</v>
      </c>
      <c r="S10" s="51">
        <v>1.4511000000000001</v>
      </c>
      <c r="T10" s="51">
        <v>1.1505000000000001</v>
      </c>
      <c r="U10" s="50">
        <v>106.62</v>
      </c>
      <c r="V10" s="43">
        <v>1216.6600000000001</v>
      </c>
      <c r="W10" s="43">
        <v>1213.83</v>
      </c>
      <c r="X10" s="49">
        <f t="shared" si="5"/>
        <v>1534.5501955671446</v>
      </c>
      <c r="Y10" s="48">
        <v>1.4516</v>
      </c>
    </row>
    <row r="11" spans="1:25">
      <c r="B11" s="47">
        <v>42495</v>
      </c>
      <c r="C11" s="46">
        <v>1744</v>
      </c>
      <c r="D11" s="45">
        <v>1745</v>
      </c>
      <c r="E11" s="44">
        <f t="shared" si="0"/>
        <v>1744.5</v>
      </c>
      <c r="F11" s="46">
        <v>1738</v>
      </c>
      <c r="G11" s="45">
        <v>1739</v>
      </c>
      <c r="H11" s="44">
        <f t="shared" si="1"/>
        <v>1738.5</v>
      </c>
      <c r="I11" s="46">
        <v>1753</v>
      </c>
      <c r="J11" s="45">
        <v>1758</v>
      </c>
      <c r="K11" s="44">
        <f t="shared" si="2"/>
        <v>1755.5</v>
      </c>
      <c r="L11" s="46">
        <v>1760</v>
      </c>
      <c r="M11" s="45">
        <v>1765</v>
      </c>
      <c r="N11" s="44">
        <f t="shared" si="3"/>
        <v>1762.5</v>
      </c>
      <c r="O11" s="46">
        <v>1790</v>
      </c>
      <c r="P11" s="45">
        <v>1795</v>
      </c>
      <c r="Q11" s="44">
        <f t="shared" si="4"/>
        <v>1792.5</v>
      </c>
      <c r="R11" s="52">
        <v>1745</v>
      </c>
      <c r="S11" s="51">
        <v>1.4489000000000001</v>
      </c>
      <c r="T11" s="51">
        <v>1.1433</v>
      </c>
      <c r="U11" s="50">
        <v>107.17</v>
      </c>
      <c r="V11" s="43">
        <v>1204.3599999999999</v>
      </c>
      <c r="W11" s="43">
        <v>1199.81</v>
      </c>
      <c r="X11" s="49">
        <f t="shared" si="5"/>
        <v>1526.2835651185167</v>
      </c>
      <c r="Y11" s="48">
        <v>1.4494</v>
      </c>
    </row>
    <row r="12" spans="1:25">
      <c r="B12" s="47">
        <v>42496</v>
      </c>
      <c r="C12" s="46">
        <v>1741</v>
      </c>
      <c r="D12" s="45">
        <v>1741.5</v>
      </c>
      <c r="E12" s="44">
        <f t="shared" si="0"/>
        <v>1741.25</v>
      </c>
      <c r="F12" s="46">
        <v>1735</v>
      </c>
      <c r="G12" s="45">
        <v>1737</v>
      </c>
      <c r="H12" s="44">
        <f t="shared" si="1"/>
        <v>1736</v>
      </c>
      <c r="I12" s="46">
        <v>1750</v>
      </c>
      <c r="J12" s="45">
        <v>1755</v>
      </c>
      <c r="K12" s="44">
        <f t="shared" si="2"/>
        <v>1752.5</v>
      </c>
      <c r="L12" s="46">
        <v>1758</v>
      </c>
      <c r="M12" s="45">
        <v>1763</v>
      </c>
      <c r="N12" s="44">
        <f t="shared" si="3"/>
        <v>1760.5</v>
      </c>
      <c r="O12" s="46">
        <v>1788</v>
      </c>
      <c r="P12" s="45">
        <v>1793</v>
      </c>
      <c r="Q12" s="44">
        <f t="shared" si="4"/>
        <v>1790.5</v>
      </c>
      <c r="R12" s="52">
        <v>1741.5</v>
      </c>
      <c r="S12" s="51">
        <v>1.4481999999999999</v>
      </c>
      <c r="T12" s="51">
        <v>1.1426000000000001</v>
      </c>
      <c r="U12" s="50">
        <v>106.95</v>
      </c>
      <c r="V12" s="43">
        <v>1202.53</v>
      </c>
      <c r="W12" s="43">
        <v>1199.01</v>
      </c>
      <c r="X12" s="49">
        <f t="shared" si="5"/>
        <v>1524.1554349728688</v>
      </c>
      <c r="Y12" s="48">
        <v>1.4487000000000001</v>
      </c>
    </row>
    <row r="13" spans="1:25">
      <c r="B13" s="47">
        <v>42499</v>
      </c>
      <c r="C13" s="46">
        <v>1736</v>
      </c>
      <c r="D13" s="45">
        <v>1737</v>
      </c>
      <c r="E13" s="44">
        <f t="shared" si="0"/>
        <v>1736.5</v>
      </c>
      <c r="F13" s="46">
        <v>1736</v>
      </c>
      <c r="G13" s="45">
        <v>1738</v>
      </c>
      <c r="H13" s="44">
        <f t="shared" si="1"/>
        <v>1737</v>
      </c>
      <c r="I13" s="46">
        <v>1750</v>
      </c>
      <c r="J13" s="45">
        <v>1755</v>
      </c>
      <c r="K13" s="44">
        <f t="shared" si="2"/>
        <v>1752.5</v>
      </c>
      <c r="L13" s="46">
        <v>1758</v>
      </c>
      <c r="M13" s="45">
        <v>1763</v>
      </c>
      <c r="N13" s="44">
        <f t="shared" si="3"/>
        <v>1760.5</v>
      </c>
      <c r="O13" s="46">
        <v>1788</v>
      </c>
      <c r="P13" s="45">
        <v>1793</v>
      </c>
      <c r="Q13" s="44">
        <f t="shared" si="4"/>
        <v>1790.5</v>
      </c>
      <c r="R13" s="52">
        <v>1737</v>
      </c>
      <c r="S13" s="51">
        <v>1.4414</v>
      </c>
      <c r="T13" s="51">
        <v>1.1382000000000001</v>
      </c>
      <c r="U13" s="50">
        <v>108.33</v>
      </c>
      <c r="V13" s="43">
        <v>1205.08</v>
      </c>
      <c r="W13" s="43">
        <v>1205.3499999999999</v>
      </c>
      <c r="X13" s="49">
        <f t="shared" si="5"/>
        <v>1526.093832366895</v>
      </c>
      <c r="Y13" s="48">
        <v>1.4419</v>
      </c>
    </row>
    <row r="14" spans="1:25">
      <c r="B14" s="47">
        <v>42500</v>
      </c>
      <c r="C14" s="46">
        <v>1748</v>
      </c>
      <c r="D14" s="45">
        <v>1750</v>
      </c>
      <c r="E14" s="44">
        <f t="shared" si="0"/>
        <v>1749</v>
      </c>
      <c r="F14" s="46">
        <v>1745</v>
      </c>
      <c r="G14" s="45">
        <v>1747</v>
      </c>
      <c r="H14" s="44">
        <f t="shared" si="1"/>
        <v>1746</v>
      </c>
      <c r="I14" s="46">
        <v>1758</v>
      </c>
      <c r="J14" s="45">
        <v>1763</v>
      </c>
      <c r="K14" s="44">
        <f t="shared" si="2"/>
        <v>1760.5</v>
      </c>
      <c r="L14" s="46">
        <v>1767</v>
      </c>
      <c r="M14" s="45">
        <v>1772</v>
      </c>
      <c r="N14" s="44">
        <f t="shared" si="3"/>
        <v>1769.5</v>
      </c>
      <c r="O14" s="46">
        <v>1797</v>
      </c>
      <c r="P14" s="45">
        <v>1802</v>
      </c>
      <c r="Q14" s="44">
        <f t="shared" si="4"/>
        <v>1799.5</v>
      </c>
      <c r="R14" s="52">
        <v>1750</v>
      </c>
      <c r="S14" s="51">
        <v>1.4429000000000001</v>
      </c>
      <c r="T14" s="51">
        <v>1.1367</v>
      </c>
      <c r="U14" s="50">
        <v>109.19</v>
      </c>
      <c r="V14" s="43">
        <v>1212.8399999999999</v>
      </c>
      <c r="W14" s="43">
        <v>1210.3399999999999</v>
      </c>
      <c r="X14" s="49">
        <f t="shared" si="5"/>
        <v>1539.5442948887128</v>
      </c>
      <c r="Y14" s="48">
        <v>1.4434</v>
      </c>
    </row>
    <row r="15" spans="1:25">
      <c r="B15" s="47">
        <v>42501</v>
      </c>
      <c r="C15" s="46">
        <v>1784</v>
      </c>
      <c r="D15" s="45">
        <v>1784.5</v>
      </c>
      <c r="E15" s="44">
        <f t="shared" si="0"/>
        <v>1784.25</v>
      </c>
      <c r="F15" s="46">
        <v>1783</v>
      </c>
      <c r="G15" s="45">
        <v>1785</v>
      </c>
      <c r="H15" s="44">
        <f t="shared" si="1"/>
        <v>1784</v>
      </c>
      <c r="I15" s="46">
        <v>1797</v>
      </c>
      <c r="J15" s="45">
        <v>1802</v>
      </c>
      <c r="K15" s="44">
        <f t="shared" si="2"/>
        <v>1799.5</v>
      </c>
      <c r="L15" s="46">
        <v>1805</v>
      </c>
      <c r="M15" s="45">
        <v>1810</v>
      </c>
      <c r="N15" s="44">
        <f t="shared" si="3"/>
        <v>1807.5</v>
      </c>
      <c r="O15" s="46">
        <v>1835</v>
      </c>
      <c r="P15" s="45">
        <v>1840</v>
      </c>
      <c r="Q15" s="44">
        <f t="shared" si="4"/>
        <v>1837.5</v>
      </c>
      <c r="R15" s="52">
        <v>1784.5</v>
      </c>
      <c r="S15" s="51">
        <v>1.4442999999999999</v>
      </c>
      <c r="T15" s="51">
        <v>1.1398999999999999</v>
      </c>
      <c r="U15" s="50">
        <v>108.72</v>
      </c>
      <c r="V15" s="43">
        <v>1235.55</v>
      </c>
      <c r="W15" s="43">
        <v>1235.47</v>
      </c>
      <c r="X15" s="49">
        <f t="shared" si="5"/>
        <v>1565.4882007193614</v>
      </c>
      <c r="Y15" s="48">
        <v>1.4448000000000001</v>
      </c>
    </row>
    <row r="16" spans="1:25">
      <c r="B16" s="47">
        <v>42502</v>
      </c>
      <c r="C16" s="46">
        <v>1750</v>
      </c>
      <c r="D16" s="45">
        <v>1750.5</v>
      </c>
      <c r="E16" s="44">
        <f t="shared" si="0"/>
        <v>1750.25</v>
      </c>
      <c r="F16" s="46">
        <v>1758</v>
      </c>
      <c r="G16" s="45">
        <v>1760</v>
      </c>
      <c r="H16" s="44">
        <f t="shared" si="1"/>
        <v>1759</v>
      </c>
      <c r="I16" s="46">
        <v>1772</v>
      </c>
      <c r="J16" s="45">
        <v>1777</v>
      </c>
      <c r="K16" s="44">
        <f t="shared" si="2"/>
        <v>1774.5</v>
      </c>
      <c r="L16" s="46">
        <v>1780</v>
      </c>
      <c r="M16" s="45">
        <v>1785</v>
      </c>
      <c r="N16" s="44">
        <f t="shared" si="3"/>
        <v>1782.5</v>
      </c>
      <c r="O16" s="46">
        <v>1810</v>
      </c>
      <c r="P16" s="45">
        <v>1815</v>
      </c>
      <c r="Q16" s="44">
        <f t="shared" si="4"/>
        <v>1812.5</v>
      </c>
      <c r="R16" s="52">
        <v>1750.5</v>
      </c>
      <c r="S16" s="51">
        <v>1.4446000000000001</v>
      </c>
      <c r="T16" s="51">
        <v>1.1379999999999999</v>
      </c>
      <c r="U16" s="50">
        <v>109.39</v>
      </c>
      <c r="V16" s="43">
        <v>1211.75</v>
      </c>
      <c r="W16" s="43">
        <v>1217.9100000000001</v>
      </c>
      <c r="X16" s="49">
        <f t="shared" si="5"/>
        <v>1538.224956063269</v>
      </c>
      <c r="Y16" s="48">
        <v>1.4451000000000001</v>
      </c>
    </row>
    <row r="17" spans="2:25">
      <c r="B17" s="47">
        <v>42503</v>
      </c>
      <c r="C17" s="46">
        <v>1723</v>
      </c>
      <c r="D17" s="45">
        <v>1724</v>
      </c>
      <c r="E17" s="44">
        <f t="shared" si="0"/>
        <v>1723.5</v>
      </c>
      <c r="F17" s="46">
        <v>1724</v>
      </c>
      <c r="G17" s="45">
        <v>1725</v>
      </c>
      <c r="H17" s="44">
        <f t="shared" si="1"/>
        <v>1724.5</v>
      </c>
      <c r="I17" s="46">
        <v>1738</v>
      </c>
      <c r="J17" s="45">
        <v>1743</v>
      </c>
      <c r="K17" s="44">
        <f t="shared" si="2"/>
        <v>1740.5</v>
      </c>
      <c r="L17" s="46">
        <v>1745</v>
      </c>
      <c r="M17" s="45">
        <v>1750</v>
      </c>
      <c r="N17" s="44">
        <f t="shared" si="3"/>
        <v>1747.5</v>
      </c>
      <c r="O17" s="46">
        <v>1775</v>
      </c>
      <c r="P17" s="45">
        <v>1780</v>
      </c>
      <c r="Q17" s="44">
        <f t="shared" si="4"/>
        <v>1777.5</v>
      </c>
      <c r="R17" s="52">
        <v>1724</v>
      </c>
      <c r="S17" s="51">
        <v>1.4406000000000001</v>
      </c>
      <c r="T17" s="51">
        <v>1.1351</v>
      </c>
      <c r="U17" s="50">
        <v>108.82</v>
      </c>
      <c r="V17" s="43">
        <v>1196.72</v>
      </c>
      <c r="W17" s="43">
        <v>1197</v>
      </c>
      <c r="X17" s="49">
        <f t="shared" si="5"/>
        <v>1518.8089155140517</v>
      </c>
      <c r="Y17" s="48">
        <v>1.4411</v>
      </c>
    </row>
    <row r="18" spans="2:25">
      <c r="B18" s="47">
        <v>42506</v>
      </c>
      <c r="C18" s="46">
        <v>1701</v>
      </c>
      <c r="D18" s="45">
        <v>1701.5</v>
      </c>
      <c r="E18" s="44">
        <f t="shared" si="0"/>
        <v>1701.25</v>
      </c>
      <c r="F18" s="46">
        <v>1706</v>
      </c>
      <c r="G18" s="45">
        <v>1707</v>
      </c>
      <c r="H18" s="44">
        <f t="shared" si="1"/>
        <v>1706.5</v>
      </c>
      <c r="I18" s="46">
        <v>1718</v>
      </c>
      <c r="J18" s="45">
        <v>1723</v>
      </c>
      <c r="K18" s="44">
        <f t="shared" si="2"/>
        <v>1720.5</v>
      </c>
      <c r="L18" s="46">
        <v>1727</v>
      </c>
      <c r="M18" s="45">
        <v>1732</v>
      </c>
      <c r="N18" s="44">
        <f t="shared" si="3"/>
        <v>1729.5</v>
      </c>
      <c r="O18" s="46">
        <v>1757</v>
      </c>
      <c r="P18" s="45">
        <v>1762</v>
      </c>
      <c r="Q18" s="44">
        <f t="shared" si="4"/>
        <v>1759.5</v>
      </c>
      <c r="R18" s="52">
        <v>1701.5</v>
      </c>
      <c r="S18" s="51">
        <v>1.4368000000000001</v>
      </c>
      <c r="T18" s="51">
        <v>1.1321000000000001</v>
      </c>
      <c r="U18" s="50">
        <v>108.87</v>
      </c>
      <c r="V18" s="43">
        <v>1184.23</v>
      </c>
      <c r="W18" s="43">
        <v>1187.6400000000001</v>
      </c>
      <c r="X18" s="49">
        <f t="shared" si="5"/>
        <v>1502.9591025527779</v>
      </c>
      <c r="Y18" s="48">
        <v>1.4373</v>
      </c>
    </row>
    <row r="19" spans="2:25">
      <c r="B19" s="47">
        <v>42507</v>
      </c>
      <c r="C19" s="46">
        <v>1719.5</v>
      </c>
      <c r="D19" s="45">
        <v>1720</v>
      </c>
      <c r="E19" s="44">
        <f t="shared" si="0"/>
        <v>1719.75</v>
      </c>
      <c r="F19" s="46">
        <v>1727</v>
      </c>
      <c r="G19" s="45">
        <v>1729</v>
      </c>
      <c r="H19" s="44">
        <f t="shared" si="1"/>
        <v>1728</v>
      </c>
      <c r="I19" s="46">
        <v>1740</v>
      </c>
      <c r="J19" s="45">
        <v>1745</v>
      </c>
      <c r="K19" s="44">
        <f t="shared" si="2"/>
        <v>1742.5</v>
      </c>
      <c r="L19" s="46">
        <v>1748</v>
      </c>
      <c r="M19" s="45">
        <v>1753</v>
      </c>
      <c r="N19" s="44">
        <f t="shared" si="3"/>
        <v>1750.5</v>
      </c>
      <c r="O19" s="46">
        <v>1778</v>
      </c>
      <c r="P19" s="45">
        <v>1783</v>
      </c>
      <c r="Q19" s="44">
        <f t="shared" si="4"/>
        <v>1780.5</v>
      </c>
      <c r="R19" s="52">
        <v>1720</v>
      </c>
      <c r="S19" s="51">
        <v>1.448</v>
      </c>
      <c r="T19" s="51">
        <v>1.1319999999999999</v>
      </c>
      <c r="U19" s="50">
        <v>109.46</v>
      </c>
      <c r="V19" s="43">
        <v>1187.8499999999999</v>
      </c>
      <c r="W19" s="43">
        <v>1193.6500000000001</v>
      </c>
      <c r="X19" s="49">
        <f t="shared" si="5"/>
        <v>1519.4346289752652</v>
      </c>
      <c r="Y19" s="48">
        <v>1.4484999999999999</v>
      </c>
    </row>
    <row r="20" spans="2:25">
      <c r="B20" s="47">
        <v>42508</v>
      </c>
      <c r="C20" s="46">
        <v>1701</v>
      </c>
      <c r="D20" s="45">
        <v>1702</v>
      </c>
      <c r="E20" s="44">
        <f t="shared" si="0"/>
        <v>1701.5</v>
      </c>
      <c r="F20" s="46">
        <v>1707</v>
      </c>
      <c r="G20" s="45">
        <v>1708</v>
      </c>
      <c r="H20" s="44">
        <f t="shared" si="1"/>
        <v>1707.5</v>
      </c>
      <c r="I20" s="46">
        <v>1723</v>
      </c>
      <c r="J20" s="45">
        <v>1728</v>
      </c>
      <c r="K20" s="44">
        <f t="shared" si="2"/>
        <v>1725.5</v>
      </c>
      <c r="L20" s="46">
        <v>1733</v>
      </c>
      <c r="M20" s="45">
        <v>1738</v>
      </c>
      <c r="N20" s="44">
        <f t="shared" si="3"/>
        <v>1735.5</v>
      </c>
      <c r="O20" s="46">
        <v>1763</v>
      </c>
      <c r="P20" s="45">
        <v>1768</v>
      </c>
      <c r="Q20" s="44">
        <f t="shared" si="4"/>
        <v>1765.5</v>
      </c>
      <c r="R20" s="52">
        <v>1702</v>
      </c>
      <c r="S20" s="51">
        <v>1.4549000000000001</v>
      </c>
      <c r="T20" s="51">
        <v>1.1284000000000001</v>
      </c>
      <c r="U20" s="50">
        <v>109.33</v>
      </c>
      <c r="V20" s="43">
        <v>1169.8399999999999</v>
      </c>
      <c r="W20" s="43">
        <v>1173.48</v>
      </c>
      <c r="X20" s="49">
        <f t="shared" si="5"/>
        <v>1508.3303792981212</v>
      </c>
      <c r="Y20" s="48">
        <v>1.4555</v>
      </c>
    </row>
    <row r="21" spans="2:25">
      <c r="B21" s="47">
        <v>42509</v>
      </c>
      <c r="C21" s="46">
        <v>1695.5</v>
      </c>
      <c r="D21" s="45">
        <v>1696</v>
      </c>
      <c r="E21" s="44">
        <f t="shared" si="0"/>
        <v>1695.75</v>
      </c>
      <c r="F21" s="46">
        <v>1698</v>
      </c>
      <c r="G21" s="45">
        <v>1700</v>
      </c>
      <c r="H21" s="44">
        <f t="shared" si="1"/>
        <v>1699</v>
      </c>
      <c r="I21" s="46">
        <v>1715</v>
      </c>
      <c r="J21" s="45">
        <v>1720</v>
      </c>
      <c r="K21" s="44">
        <f t="shared" si="2"/>
        <v>1717.5</v>
      </c>
      <c r="L21" s="46">
        <v>1728</v>
      </c>
      <c r="M21" s="45">
        <v>1733</v>
      </c>
      <c r="N21" s="44">
        <f t="shared" si="3"/>
        <v>1730.5</v>
      </c>
      <c r="O21" s="46">
        <v>1758</v>
      </c>
      <c r="P21" s="45">
        <v>1763</v>
      </c>
      <c r="Q21" s="44">
        <f t="shared" si="4"/>
        <v>1760.5</v>
      </c>
      <c r="R21" s="52">
        <v>1696</v>
      </c>
      <c r="S21" s="51">
        <v>1.4610000000000001</v>
      </c>
      <c r="T21" s="51">
        <v>1.1192</v>
      </c>
      <c r="U21" s="50">
        <v>109.91</v>
      </c>
      <c r="V21" s="43">
        <v>1160.8499999999999</v>
      </c>
      <c r="W21" s="43">
        <v>1163.03</v>
      </c>
      <c r="X21" s="49">
        <f t="shared" si="5"/>
        <v>1515.3681200857757</v>
      </c>
      <c r="Y21" s="48">
        <v>1.4617</v>
      </c>
    </row>
    <row r="22" spans="2:25">
      <c r="B22" s="47">
        <v>42510</v>
      </c>
      <c r="C22" s="46">
        <v>1694</v>
      </c>
      <c r="D22" s="45">
        <v>1694.5</v>
      </c>
      <c r="E22" s="44">
        <f t="shared" si="0"/>
        <v>1694.25</v>
      </c>
      <c r="F22" s="46">
        <v>1695</v>
      </c>
      <c r="G22" s="45">
        <v>1696</v>
      </c>
      <c r="H22" s="44">
        <f t="shared" si="1"/>
        <v>1695.5</v>
      </c>
      <c r="I22" s="46">
        <v>1720</v>
      </c>
      <c r="J22" s="45">
        <v>1725</v>
      </c>
      <c r="K22" s="44">
        <f t="shared" si="2"/>
        <v>1722.5</v>
      </c>
      <c r="L22" s="46">
        <v>1732</v>
      </c>
      <c r="M22" s="45">
        <v>1737</v>
      </c>
      <c r="N22" s="44">
        <f t="shared" si="3"/>
        <v>1734.5</v>
      </c>
      <c r="O22" s="46">
        <v>1762</v>
      </c>
      <c r="P22" s="45">
        <v>1767</v>
      </c>
      <c r="Q22" s="44">
        <f t="shared" si="4"/>
        <v>1764.5</v>
      </c>
      <c r="R22" s="52">
        <v>1694.5</v>
      </c>
      <c r="S22" s="51">
        <v>1.4571000000000001</v>
      </c>
      <c r="T22" s="51">
        <v>1.1221000000000001</v>
      </c>
      <c r="U22" s="50">
        <v>110.35</v>
      </c>
      <c r="V22" s="43">
        <v>1162.93</v>
      </c>
      <c r="W22" s="43">
        <v>1163.4000000000001</v>
      </c>
      <c r="X22" s="49">
        <f t="shared" si="5"/>
        <v>1510.1149630157738</v>
      </c>
      <c r="Y22" s="48">
        <v>1.4578</v>
      </c>
    </row>
    <row r="23" spans="2:25">
      <c r="B23" s="47">
        <v>42513</v>
      </c>
      <c r="C23" s="46">
        <v>1646</v>
      </c>
      <c r="D23" s="45">
        <v>1646.5</v>
      </c>
      <c r="E23" s="44">
        <f t="shared" si="0"/>
        <v>1646.25</v>
      </c>
      <c r="F23" s="46">
        <v>1648</v>
      </c>
      <c r="G23" s="45">
        <v>1649</v>
      </c>
      <c r="H23" s="44">
        <f t="shared" si="1"/>
        <v>1648.5</v>
      </c>
      <c r="I23" s="46">
        <v>1665</v>
      </c>
      <c r="J23" s="45">
        <v>1670</v>
      </c>
      <c r="K23" s="44">
        <f t="shared" si="2"/>
        <v>1667.5</v>
      </c>
      <c r="L23" s="46">
        <v>1677</v>
      </c>
      <c r="M23" s="45">
        <v>1682</v>
      </c>
      <c r="N23" s="44">
        <f t="shared" si="3"/>
        <v>1679.5</v>
      </c>
      <c r="O23" s="46">
        <v>1707</v>
      </c>
      <c r="P23" s="45">
        <v>1712</v>
      </c>
      <c r="Q23" s="44">
        <f t="shared" si="4"/>
        <v>1709.5</v>
      </c>
      <c r="R23" s="52">
        <v>1646.5</v>
      </c>
      <c r="S23" s="51">
        <v>1.4482999999999999</v>
      </c>
      <c r="T23" s="51">
        <v>1.1212</v>
      </c>
      <c r="U23" s="50">
        <v>109.48</v>
      </c>
      <c r="V23" s="43">
        <v>1136.8499999999999</v>
      </c>
      <c r="W23" s="43">
        <v>1138.03</v>
      </c>
      <c r="X23" s="49">
        <f t="shared" si="5"/>
        <v>1468.5158758473065</v>
      </c>
      <c r="Y23" s="48">
        <v>1.4490000000000001</v>
      </c>
    </row>
    <row r="24" spans="2:25">
      <c r="B24" s="47">
        <v>42514</v>
      </c>
      <c r="C24" s="46">
        <v>1651</v>
      </c>
      <c r="D24" s="45">
        <v>1651.5</v>
      </c>
      <c r="E24" s="44">
        <f t="shared" si="0"/>
        <v>1651.25</v>
      </c>
      <c r="F24" s="46">
        <v>1652</v>
      </c>
      <c r="G24" s="45">
        <v>1654</v>
      </c>
      <c r="H24" s="44">
        <f t="shared" si="1"/>
        <v>1653</v>
      </c>
      <c r="I24" s="46">
        <v>1670</v>
      </c>
      <c r="J24" s="45">
        <v>1675</v>
      </c>
      <c r="K24" s="44">
        <f t="shared" si="2"/>
        <v>1672.5</v>
      </c>
      <c r="L24" s="46">
        <v>1682</v>
      </c>
      <c r="M24" s="45">
        <v>1687</v>
      </c>
      <c r="N24" s="44">
        <f t="shared" si="3"/>
        <v>1684.5</v>
      </c>
      <c r="O24" s="46">
        <v>1712</v>
      </c>
      <c r="P24" s="45">
        <v>1717</v>
      </c>
      <c r="Q24" s="44">
        <f t="shared" si="4"/>
        <v>1714.5</v>
      </c>
      <c r="R24" s="52">
        <v>1651.5</v>
      </c>
      <c r="S24" s="51">
        <v>1.4601</v>
      </c>
      <c r="T24" s="51">
        <v>1.1171</v>
      </c>
      <c r="U24" s="50">
        <v>109.68</v>
      </c>
      <c r="V24" s="43">
        <v>1131.0899999999999</v>
      </c>
      <c r="W24" s="43">
        <v>1132.26</v>
      </c>
      <c r="X24" s="49">
        <f t="shared" si="5"/>
        <v>1478.3815235878615</v>
      </c>
      <c r="Y24" s="48">
        <v>1.4608000000000001</v>
      </c>
    </row>
    <row r="25" spans="2:25">
      <c r="B25" s="47">
        <v>42515</v>
      </c>
      <c r="C25" s="46">
        <v>1645</v>
      </c>
      <c r="D25" s="45">
        <v>1646</v>
      </c>
      <c r="E25" s="44">
        <f t="shared" si="0"/>
        <v>1645.5</v>
      </c>
      <c r="F25" s="46">
        <v>1648</v>
      </c>
      <c r="G25" s="45">
        <v>1649</v>
      </c>
      <c r="H25" s="44">
        <f t="shared" si="1"/>
        <v>1648.5</v>
      </c>
      <c r="I25" s="46">
        <v>1667</v>
      </c>
      <c r="J25" s="45">
        <v>1672</v>
      </c>
      <c r="K25" s="44">
        <f t="shared" si="2"/>
        <v>1669.5</v>
      </c>
      <c r="L25" s="46">
        <v>1678</v>
      </c>
      <c r="M25" s="45">
        <v>1683</v>
      </c>
      <c r="N25" s="44">
        <f t="shared" si="3"/>
        <v>1680.5</v>
      </c>
      <c r="O25" s="46">
        <v>1708</v>
      </c>
      <c r="P25" s="45">
        <v>1713</v>
      </c>
      <c r="Q25" s="44">
        <f t="shared" si="4"/>
        <v>1710.5</v>
      </c>
      <c r="R25" s="52">
        <v>1646</v>
      </c>
      <c r="S25" s="51">
        <v>1.4693000000000001</v>
      </c>
      <c r="T25" s="51">
        <v>1.115</v>
      </c>
      <c r="U25" s="50">
        <v>110.16</v>
      </c>
      <c r="V25" s="43">
        <v>1120.26</v>
      </c>
      <c r="W25" s="43">
        <v>1121.69</v>
      </c>
      <c r="X25" s="49">
        <f t="shared" si="5"/>
        <v>1476.2331838565024</v>
      </c>
      <c r="Y25" s="48">
        <v>1.4701</v>
      </c>
    </row>
    <row r="26" spans="2:25">
      <c r="B26" s="47">
        <v>42516</v>
      </c>
      <c r="C26" s="46">
        <v>1666</v>
      </c>
      <c r="D26" s="45">
        <v>1667</v>
      </c>
      <c r="E26" s="44">
        <f t="shared" si="0"/>
        <v>1666.5</v>
      </c>
      <c r="F26" s="46">
        <v>1668</v>
      </c>
      <c r="G26" s="45">
        <v>1670</v>
      </c>
      <c r="H26" s="44">
        <f t="shared" si="1"/>
        <v>1669</v>
      </c>
      <c r="I26" s="46">
        <v>1687</v>
      </c>
      <c r="J26" s="45">
        <v>1692</v>
      </c>
      <c r="K26" s="44">
        <f t="shared" si="2"/>
        <v>1689.5</v>
      </c>
      <c r="L26" s="46">
        <v>1698</v>
      </c>
      <c r="M26" s="45">
        <v>1703</v>
      </c>
      <c r="N26" s="44">
        <f t="shared" si="3"/>
        <v>1700.5</v>
      </c>
      <c r="O26" s="46">
        <v>1728</v>
      </c>
      <c r="P26" s="45">
        <v>1733</v>
      </c>
      <c r="Q26" s="44">
        <f t="shared" si="4"/>
        <v>1730.5</v>
      </c>
      <c r="R26" s="52">
        <v>1667</v>
      </c>
      <c r="S26" s="51">
        <v>1.4703999999999999</v>
      </c>
      <c r="T26" s="51">
        <v>1.1171</v>
      </c>
      <c r="U26" s="50">
        <v>110.09</v>
      </c>
      <c r="V26" s="43">
        <v>1133.71</v>
      </c>
      <c r="W26" s="43">
        <v>1135.1300000000001</v>
      </c>
      <c r="X26" s="49">
        <f t="shared" si="5"/>
        <v>1492.2567361919255</v>
      </c>
      <c r="Y26" s="48">
        <v>1.4712000000000001</v>
      </c>
    </row>
    <row r="27" spans="2:25">
      <c r="B27" s="47">
        <v>42517</v>
      </c>
      <c r="C27" s="46">
        <v>1693.5</v>
      </c>
      <c r="D27" s="45">
        <v>1694</v>
      </c>
      <c r="E27" s="44">
        <f t="shared" si="0"/>
        <v>1693.75</v>
      </c>
      <c r="F27" s="46">
        <v>1695</v>
      </c>
      <c r="G27" s="45">
        <v>1697</v>
      </c>
      <c r="H27" s="44">
        <f t="shared" si="1"/>
        <v>1696</v>
      </c>
      <c r="I27" s="46">
        <v>1712</v>
      </c>
      <c r="J27" s="45">
        <v>1717</v>
      </c>
      <c r="K27" s="44">
        <f t="shared" si="2"/>
        <v>1714.5</v>
      </c>
      <c r="L27" s="46">
        <v>1723</v>
      </c>
      <c r="M27" s="45">
        <v>1728</v>
      </c>
      <c r="N27" s="44">
        <f t="shared" si="3"/>
        <v>1725.5</v>
      </c>
      <c r="O27" s="46">
        <v>1753</v>
      </c>
      <c r="P27" s="45">
        <v>1758</v>
      </c>
      <c r="Q27" s="44">
        <f t="shared" si="4"/>
        <v>1755.5</v>
      </c>
      <c r="R27" s="52">
        <v>1694</v>
      </c>
      <c r="S27" s="51">
        <v>1.4649000000000001</v>
      </c>
      <c r="T27" s="51">
        <v>1.1166</v>
      </c>
      <c r="U27" s="50">
        <v>109.68</v>
      </c>
      <c r="V27" s="43">
        <v>1156.3900000000001</v>
      </c>
      <c r="W27" s="43">
        <v>1157.73</v>
      </c>
      <c r="X27" s="49">
        <f t="shared" si="5"/>
        <v>1517.1054988357514</v>
      </c>
      <c r="Y27" s="48">
        <v>1.4658</v>
      </c>
    </row>
    <row r="28" spans="2:25">
      <c r="B28" s="47">
        <v>42521</v>
      </c>
      <c r="C28" s="46">
        <v>1691</v>
      </c>
      <c r="D28" s="45">
        <v>1691.5</v>
      </c>
      <c r="E28" s="44">
        <f t="shared" si="0"/>
        <v>1691.25</v>
      </c>
      <c r="F28" s="46">
        <v>1696</v>
      </c>
      <c r="G28" s="45">
        <v>1698</v>
      </c>
      <c r="H28" s="44">
        <f t="shared" si="1"/>
        <v>1697</v>
      </c>
      <c r="I28" s="46">
        <v>1713</v>
      </c>
      <c r="J28" s="45">
        <v>1718</v>
      </c>
      <c r="K28" s="44">
        <f t="shared" si="2"/>
        <v>1715.5</v>
      </c>
      <c r="L28" s="46">
        <v>1725</v>
      </c>
      <c r="M28" s="45">
        <v>1730</v>
      </c>
      <c r="N28" s="44">
        <f t="shared" si="3"/>
        <v>1727.5</v>
      </c>
      <c r="O28" s="46">
        <v>1755</v>
      </c>
      <c r="P28" s="45">
        <v>1760</v>
      </c>
      <c r="Q28" s="44">
        <f t="shared" si="4"/>
        <v>1757.5</v>
      </c>
      <c r="R28" s="52">
        <v>1691.5</v>
      </c>
      <c r="S28" s="51">
        <v>1.4643999999999999</v>
      </c>
      <c r="T28" s="51">
        <v>1.1163000000000001</v>
      </c>
      <c r="U28" s="50">
        <v>111.02</v>
      </c>
      <c r="V28" s="43">
        <v>1155.08</v>
      </c>
      <c r="W28" s="43">
        <v>1158.81</v>
      </c>
      <c r="X28" s="49">
        <f t="shared" si="5"/>
        <v>1515.2736719519842</v>
      </c>
      <c r="Y28" s="48">
        <v>1.4653</v>
      </c>
    </row>
    <row r="29" spans="2:25" s="10" customFormat="1">
      <c r="B29" s="42" t="s">
        <v>11</v>
      </c>
      <c r="C29" s="41">
        <f>ROUND(AVERAGE(C9:C28),2)</f>
        <v>1713.68</v>
      </c>
      <c r="D29" s="40">
        <f>ROUND(AVERAGE(D9:D28),2)</f>
        <v>1714.43</v>
      </c>
      <c r="E29" s="39">
        <f>ROUND(AVERAGE(C29:D29),2)</f>
        <v>1714.06</v>
      </c>
      <c r="F29" s="41">
        <f>ROUND(AVERAGE(F9:F28),2)</f>
        <v>1714.9</v>
      </c>
      <c r="G29" s="40">
        <f>ROUND(AVERAGE(G9:G28),2)</f>
        <v>1716.5</v>
      </c>
      <c r="H29" s="39">
        <f>ROUND(AVERAGE(F29:G29),2)</f>
        <v>1715.7</v>
      </c>
      <c r="I29" s="41">
        <f>ROUND(AVERAGE(I9:I28),2)</f>
        <v>1730.45</v>
      </c>
      <c r="J29" s="40">
        <f>ROUND(AVERAGE(J9:J28),2)</f>
        <v>1735.45</v>
      </c>
      <c r="K29" s="39">
        <f>ROUND(AVERAGE(I29:J29),2)</f>
        <v>1732.95</v>
      </c>
      <c r="L29" s="41">
        <f>ROUND(AVERAGE(L9:L28),2)</f>
        <v>1739.85</v>
      </c>
      <c r="M29" s="40">
        <f>ROUND(AVERAGE(M9:M28),2)</f>
        <v>1744.85</v>
      </c>
      <c r="N29" s="39">
        <f>ROUND(AVERAGE(L29:M29),2)</f>
        <v>1742.35</v>
      </c>
      <c r="O29" s="41">
        <f>ROUND(AVERAGE(O9:O28),2)</f>
        <v>1769.85</v>
      </c>
      <c r="P29" s="40">
        <f>ROUND(AVERAGE(P9:P28),2)</f>
        <v>1774.85</v>
      </c>
      <c r="Q29" s="39">
        <f>ROUND(AVERAGE(O29:P29),2)</f>
        <v>1772.35</v>
      </c>
      <c r="R29" s="38">
        <f>ROUND(AVERAGE(R9:R28),2)</f>
        <v>1714.43</v>
      </c>
      <c r="S29" s="37">
        <f>ROUND(AVERAGE(S9:S28),4)</f>
        <v>1.4530000000000001</v>
      </c>
      <c r="T29" s="36">
        <f>ROUND(AVERAGE(T9:T28),4)</f>
        <v>1.1309</v>
      </c>
      <c r="U29" s="175">
        <f>ROUND(AVERAGE(U9:U28),2)</f>
        <v>108.95</v>
      </c>
      <c r="V29" s="35">
        <f>AVERAGE(V9:V28)</f>
        <v>1180.0624999999995</v>
      </c>
      <c r="W29" s="35">
        <f>AVERAGE(W9:W28)</f>
        <v>1180.9959999999999</v>
      </c>
      <c r="X29" s="35">
        <f>AVERAGE(X9:X28)</f>
        <v>1515.8058340673288</v>
      </c>
      <c r="Y29" s="34">
        <f>AVERAGE(Y9:Y28)</f>
        <v>1.4536200000000001</v>
      </c>
    </row>
    <row r="30" spans="2:25" s="5" customFormat="1">
      <c r="B30" s="33" t="s">
        <v>12</v>
      </c>
      <c r="C30" s="32">
        <f t="shared" ref="C30:Y30" si="6">MAX(C9:C28)</f>
        <v>1784</v>
      </c>
      <c r="D30" s="31">
        <f t="shared" si="6"/>
        <v>1784.5</v>
      </c>
      <c r="E30" s="30">
        <f t="shared" si="6"/>
        <v>1784.25</v>
      </c>
      <c r="F30" s="32">
        <f t="shared" si="6"/>
        <v>1783</v>
      </c>
      <c r="G30" s="31">
        <f t="shared" si="6"/>
        <v>1785</v>
      </c>
      <c r="H30" s="30">
        <f t="shared" si="6"/>
        <v>1784</v>
      </c>
      <c r="I30" s="32">
        <f t="shared" si="6"/>
        <v>1797</v>
      </c>
      <c r="J30" s="31">
        <f t="shared" si="6"/>
        <v>1802</v>
      </c>
      <c r="K30" s="30">
        <f t="shared" si="6"/>
        <v>1799.5</v>
      </c>
      <c r="L30" s="32">
        <f t="shared" si="6"/>
        <v>1805</v>
      </c>
      <c r="M30" s="31">
        <f t="shared" si="6"/>
        <v>1810</v>
      </c>
      <c r="N30" s="30">
        <f t="shared" si="6"/>
        <v>1807.5</v>
      </c>
      <c r="O30" s="32">
        <f t="shared" si="6"/>
        <v>1835</v>
      </c>
      <c r="P30" s="31">
        <f t="shared" si="6"/>
        <v>1840</v>
      </c>
      <c r="Q30" s="30">
        <f t="shared" si="6"/>
        <v>1837.5</v>
      </c>
      <c r="R30" s="29">
        <f t="shared" si="6"/>
        <v>1784.5</v>
      </c>
      <c r="S30" s="28">
        <f t="shared" si="6"/>
        <v>1.4703999999999999</v>
      </c>
      <c r="T30" s="27">
        <f t="shared" si="6"/>
        <v>1.1566000000000001</v>
      </c>
      <c r="U30" s="26">
        <f t="shared" si="6"/>
        <v>111.02</v>
      </c>
      <c r="V30" s="25">
        <f t="shared" si="6"/>
        <v>1235.55</v>
      </c>
      <c r="W30" s="25">
        <f t="shared" si="6"/>
        <v>1235.47</v>
      </c>
      <c r="X30" s="25">
        <f t="shared" si="6"/>
        <v>1565.4882007193614</v>
      </c>
      <c r="Y30" s="24">
        <f t="shared" si="6"/>
        <v>1.4712000000000001</v>
      </c>
    </row>
    <row r="31" spans="2:25" s="5" customFormat="1" ht="13.5" thickBot="1">
      <c r="B31" s="23" t="s">
        <v>13</v>
      </c>
      <c r="C31" s="22">
        <f t="shared" ref="C31:Y31" si="7">MIN(C9:C28)</f>
        <v>1645</v>
      </c>
      <c r="D31" s="21">
        <f t="shared" si="7"/>
        <v>1646</v>
      </c>
      <c r="E31" s="20">
        <f t="shared" si="7"/>
        <v>1645.5</v>
      </c>
      <c r="F31" s="22">
        <f t="shared" si="7"/>
        <v>1648</v>
      </c>
      <c r="G31" s="21">
        <f t="shared" si="7"/>
        <v>1649</v>
      </c>
      <c r="H31" s="20">
        <f t="shared" si="7"/>
        <v>1648.5</v>
      </c>
      <c r="I31" s="22">
        <f t="shared" si="7"/>
        <v>1665</v>
      </c>
      <c r="J31" s="21">
        <f t="shared" si="7"/>
        <v>1670</v>
      </c>
      <c r="K31" s="20">
        <f t="shared" si="7"/>
        <v>1667.5</v>
      </c>
      <c r="L31" s="22">
        <f t="shared" si="7"/>
        <v>1677</v>
      </c>
      <c r="M31" s="21">
        <f t="shared" si="7"/>
        <v>1682</v>
      </c>
      <c r="N31" s="20">
        <f t="shared" si="7"/>
        <v>1679.5</v>
      </c>
      <c r="O31" s="22">
        <f t="shared" si="7"/>
        <v>1707</v>
      </c>
      <c r="P31" s="21">
        <f t="shared" si="7"/>
        <v>1712</v>
      </c>
      <c r="Q31" s="20">
        <f t="shared" si="7"/>
        <v>1709.5</v>
      </c>
      <c r="R31" s="19">
        <f t="shared" si="7"/>
        <v>1646</v>
      </c>
      <c r="S31" s="18">
        <f t="shared" si="7"/>
        <v>1.4368000000000001</v>
      </c>
      <c r="T31" s="17">
        <f t="shared" si="7"/>
        <v>1.115</v>
      </c>
      <c r="U31" s="16">
        <f t="shared" si="7"/>
        <v>105.87</v>
      </c>
      <c r="V31" s="15">
        <f t="shared" si="7"/>
        <v>1120.26</v>
      </c>
      <c r="W31" s="15">
        <f t="shared" si="7"/>
        <v>1121.69</v>
      </c>
      <c r="X31" s="15">
        <f t="shared" si="7"/>
        <v>1468.5158758473065</v>
      </c>
      <c r="Y31" s="14">
        <f t="shared" si="7"/>
        <v>1.4373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30</v>
      </c>
    </row>
    <row r="6" spans="1:19" ht="13.5" thickBot="1">
      <c r="B6" s="1">
        <v>42493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42493</v>
      </c>
      <c r="C9" s="46">
        <v>17305</v>
      </c>
      <c r="D9" s="45">
        <v>17325</v>
      </c>
      <c r="E9" s="44">
        <f t="shared" ref="E9:E28" si="0">AVERAGE(C9:D9)</f>
        <v>17315</v>
      </c>
      <c r="F9" s="46">
        <v>17275</v>
      </c>
      <c r="G9" s="45">
        <v>17285</v>
      </c>
      <c r="H9" s="44">
        <f t="shared" ref="H9:H28" si="1">AVERAGE(F9:G9)</f>
        <v>17280</v>
      </c>
      <c r="I9" s="46">
        <v>16970</v>
      </c>
      <c r="J9" s="45">
        <v>17020</v>
      </c>
      <c r="K9" s="44">
        <f t="shared" ref="K9:K28" si="2">AVERAGE(I9:J9)</f>
        <v>16995</v>
      </c>
      <c r="L9" s="52">
        <v>17325</v>
      </c>
      <c r="M9" s="51">
        <v>1.4630000000000001</v>
      </c>
      <c r="N9" s="53">
        <v>1.1566000000000001</v>
      </c>
      <c r="O9" s="50">
        <v>105.87</v>
      </c>
      <c r="P9" s="43">
        <v>11842.11</v>
      </c>
      <c r="Q9" s="43">
        <v>11811.53</v>
      </c>
      <c r="R9" s="49">
        <f t="shared" ref="R9:R28" si="3">L9/N9</f>
        <v>14979.249524468269</v>
      </c>
      <c r="S9" s="48">
        <v>1.4634</v>
      </c>
    </row>
    <row r="10" spans="1:19">
      <c r="B10" s="47">
        <v>42494</v>
      </c>
      <c r="C10" s="46">
        <v>17340</v>
      </c>
      <c r="D10" s="45">
        <v>17350</v>
      </c>
      <c r="E10" s="44">
        <f t="shared" si="0"/>
        <v>17345</v>
      </c>
      <c r="F10" s="46">
        <v>17275</v>
      </c>
      <c r="G10" s="45">
        <v>17280</v>
      </c>
      <c r="H10" s="44">
        <f t="shared" si="1"/>
        <v>17277.5</v>
      </c>
      <c r="I10" s="46">
        <v>16980</v>
      </c>
      <c r="J10" s="45">
        <v>17030</v>
      </c>
      <c r="K10" s="44">
        <f t="shared" si="2"/>
        <v>17005</v>
      </c>
      <c r="L10" s="52">
        <v>17350</v>
      </c>
      <c r="M10" s="51">
        <v>1.4511000000000001</v>
      </c>
      <c r="N10" s="51">
        <v>1.1505000000000001</v>
      </c>
      <c r="O10" s="50">
        <v>106.62</v>
      </c>
      <c r="P10" s="43">
        <v>11956.45</v>
      </c>
      <c r="Q10" s="43">
        <v>11904.11</v>
      </c>
      <c r="R10" s="49">
        <f t="shared" si="3"/>
        <v>15080.399826162537</v>
      </c>
      <c r="S10" s="48">
        <v>1.4516</v>
      </c>
    </row>
    <row r="11" spans="1:19">
      <c r="B11" s="47">
        <v>42495</v>
      </c>
      <c r="C11" s="46">
        <v>17415</v>
      </c>
      <c r="D11" s="45">
        <v>17420</v>
      </c>
      <c r="E11" s="44">
        <f t="shared" si="0"/>
        <v>17417.5</v>
      </c>
      <c r="F11" s="46">
        <v>17325</v>
      </c>
      <c r="G11" s="45">
        <v>17350</v>
      </c>
      <c r="H11" s="44">
        <f t="shared" si="1"/>
        <v>17337.5</v>
      </c>
      <c r="I11" s="46">
        <v>17050</v>
      </c>
      <c r="J11" s="45">
        <v>17100</v>
      </c>
      <c r="K11" s="44">
        <f t="shared" si="2"/>
        <v>17075</v>
      </c>
      <c r="L11" s="52">
        <v>17420</v>
      </c>
      <c r="M11" s="51">
        <v>1.4489000000000001</v>
      </c>
      <c r="N11" s="51">
        <v>1.1433</v>
      </c>
      <c r="O11" s="50">
        <v>107.17</v>
      </c>
      <c r="P11" s="43">
        <v>12022.91</v>
      </c>
      <c r="Q11" s="43">
        <v>11970.47</v>
      </c>
      <c r="R11" s="49">
        <f t="shared" si="3"/>
        <v>15236.595819120092</v>
      </c>
      <c r="S11" s="48">
        <v>1.4494</v>
      </c>
    </row>
    <row r="12" spans="1:19">
      <c r="B12" s="47">
        <v>42496</v>
      </c>
      <c r="C12" s="46">
        <v>17375</v>
      </c>
      <c r="D12" s="45">
        <v>17400</v>
      </c>
      <c r="E12" s="44">
        <f t="shared" si="0"/>
        <v>17387.5</v>
      </c>
      <c r="F12" s="46">
        <v>17300</v>
      </c>
      <c r="G12" s="45">
        <v>17305</v>
      </c>
      <c r="H12" s="44">
        <f t="shared" si="1"/>
        <v>17302.5</v>
      </c>
      <c r="I12" s="46">
        <v>17015</v>
      </c>
      <c r="J12" s="45">
        <v>17065</v>
      </c>
      <c r="K12" s="44">
        <f t="shared" si="2"/>
        <v>17040</v>
      </c>
      <c r="L12" s="52">
        <v>17400</v>
      </c>
      <c r="M12" s="51">
        <v>1.4481999999999999</v>
      </c>
      <c r="N12" s="51">
        <v>1.1426000000000001</v>
      </c>
      <c r="O12" s="50">
        <v>106.95</v>
      </c>
      <c r="P12" s="43">
        <v>12014.92</v>
      </c>
      <c r="Q12" s="43">
        <v>11945.19</v>
      </c>
      <c r="R12" s="49">
        <f t="shared" si="3"/>
        <v>15228.426395939085</v>
      </c>
      <c r="S12" s="48">
        <v>1.4487000000000001</v>
      </c>
    </row>
    <row r="13" spans="1:19">
      <c r="B13" s="47">
        <v>42499</v>
      </c>
      <c r="C13" s="46">
        <v>17415</v>
      </c>
      <c r="D13" s="45">
        <v>17425</v>
      </c>
      <c r="E13" s="44">
        <f t="shared" si="0"/>
        <v>17420</v>
      </c>
      <c r="F13" s="46">
        <v>17325</v>
      </c>
      <c r="G13" s="45">
        <v>17330</v>
      </c>
      <c r="H13" s="44">
        <f t="shared" si="1"/>
        <v>17327.5</v>
      </c>
      <c r="I13" s="46">
        <v>17050</v>
      </c>
      <c r="J13" s="45">
        <v>17100</v>
      </c>
      <c r="K13" s="44">
        <f t="shared" si="2"/>
        <v>17075</v>
      </c>
      <c r="L13" s="52">
        <v>17425</v>
      </c>
      <c r="M13" s="51">
        <v>1.4414</v>
      </c>
      <c r="N13" s="51">
        <v>1.1382000000000001</v>
      </c>
      <c r="O13" s="50">
        <v>108.33</v>
      </c>
      <c r="P13" s="43">
        <v>12088.94</v>
      </c>
      <c r="Q13" s="43">
        <v>12018.86</v>
      </c>
      <c r="R13" s="49">
        <f t="shared" si="3"/>
        <v>15309.260235459496</v>
      </c>
      <c r="S13" s="48">
        <v>1.4419</v>
      </c>
    </row>
    <row r="14" spans="1:19">
      <c r="B14" s="47">
        <v>42500</v>
      </c>
      <c r="C14" s="46">
        <v>17225</v>
      </c>
      <c r="D14" s="45">
        <v>17250</v>
      </c>
      <c r="E14" s="44">
        <f t="shared" si="0"/>
        <v>17237.5</v>
      </c>
      <c r="F14" s="46">
        <v>17125</v>
      </c>
      <c r="G14" s="45">
        <v>17175</v>
      </c>
      <c r="H14" s="44">
        <f t="shared" si="1"/>
        <v>17150</v>
      </c>
      <c r="I14" s="46">
        <v>16875</v>
      </c>
      <c r="J14" s="45">
        <v>16925</v>
      </c>
      <c r="K14" s="44">
        <f t="shared" si="2"/>
        <v>16900</v>
      </c>
      <c r="L14" s="52">
        <v>17250</v>
      </c>
      <c r="M14" s="51">
        <v>1.4429000000000001</v>
      </c>
      <c r="N14" s="51">
        <v>1.1367</v>
      </c>
      <c r="O14" s="50">
        <v>109.19</v>
      </c>
      <c r="P14" s="43">
        <v>11955.09</v>
      </c>
      <c r="Q14" s="43">
        <v>11898.99</v>
      </c>
      <c r="R14" s="49">
        <f t="shared" si="3"/>
        <v>15175.508049617312</v>
      </c>
      <c r="S14" s="48">
        <v>1.4434</v>
      </c>
    </row>
    <row r="15" spans="1:19">
      <c r="B15" s="47">
        <v>42501</v>
      </c>
      <c r="C15" s="46">
        <v>17325</v>
      </c>
      <c r="D15" s="45">
        <v>17350</v>
      </c>
      <c r="E15" s="44">
        <f t="shared" si="0"/>
        <v>17337.5</v>
      </c>
      <c r="F15" s="46">
        <v>17275</v>
      </c>
      <c r="G15" s="45">
        <v>17300</v>
      </c>
      <c r="H15" s="44">
        <f t="shared" si="1"/>
        <v>17287.5</v>
      </c>
      <c r="I15" s="46">
        <v>17010</v>
      </c>
      <c r="J15" s="45">
        <v>17060</v>
      </c>
      <c r="K15" s="44">
        <f t="shared" si="2"/>
        <v>17035</v>
      </c>
      <c r="L15" s="52">
        <v>17350</v>
      </c>
      <c r="M15" s="51">
        <v>1.4442999999999999</v>
      </c>
      <c r="N15" s="51">
        <v>1.1398999999999999</v>
      </c>
      <c r="O15" s="50">
        <v>108.72</v>
      </c>
      <c r="P15" s="43">
        <v>12012.74</v>
      </c>
      <c r="Q15" s="43">
        <v>11973.98</v>
      </c>
      <c r="R15" s="49">
        <f t="shared" si="3"/>
        <v>15220.633388893764</v>
      </c>
      <c r="S15" s="48">
        <v>1.4448000000000001</v>
      </c>
    </row>
    <row r="16" spans="1:19">
      <c r="B16" s="47">
        <v>42502</v>
      </c>
      <c r="C16" s="46">
        <v>17340</v>
      </c>
      <c r="D16" s="45">
        <v>17350</v>
      </c>
      <c r="E16" s="44">
        <f t="shared" si="0"/>
        <v>17345</v>
      </c>
      <c r="F16" s="46">
        <v>17200</v>
      </c>
      <c r="G16" s="45">
        <v>17250</v>
      </c>
      <c r="H16" s="44">
        <f t="shared" si="1"/>
        <v>17225</v>
      </c>
      <c r="I16" s="46">
        <v>16945</v>
      </c>
      <c r="J16" s="45">
        <v>16995</v>
      </c>
      <c r="K16" s="44">
        <f t="shared" si="2"/>
        <v>16970</v>
      </c>
      <c r="L16" s="52">
        <v>17350</v>
      </c>
      <c r="M16" s="51">
        <v>1.4446000000000001</v>
      </c>
      <c r="N16" s="51">
        <v>1.1379999999999999</v>
      </c>
      <c r="O16" s="50">
        <v>109.39</v>
      </c>
      <c r="P16" s="43">
        <v>12010.25</v>
      </c>
      <c r="Q16" s="43">
        <v>11936.89</v>
      </c>
      <c r="R16" s="49">
        <f t="shared" si="3"/>
        <v>15246.045694200353</v>
      </c>
      <c r="S16" s="48">
        <v>1.4451000000000001</v>
      </c>
    </row>
    <row r="17" spans="2:19">
      <c r="B17" s="47">
        <v>42503</v>
      </c>
      <c r="C17" s="46">
        <v>16775</v>
      </c>
      <c r="D17" s="45">
        <v>16800</v>
      </c>
      <c r="E17" s="44">
        <f t="shared" si="0"/>
        <v>16787.5</v>
      </c>
      <c r="F17" s="46">
        <v>16795</v>
      </c>
      <c r="G17" s="45">
        <v>16800</v>
      </c>
      <c r="H17" s="44">
        <f t="shared" si="1"/>
        <v>16797.5</v>
      </c>
      <c r="I17" s="46">
        <v>16520</v>
      </c>
      <c r="J17" s="45">
        <v>16570</v>
      </c>
      <c r="K17" s="44">
        <f t="shared" si="2"/>
        <v>16545</v>
      </c>
      <c r="L17" s="52">
        <v>16800</v>
      </c>
      <c r="M17" s="51">
        <v>1.4406000000000001</v>
      </c>
      <c r="N17" s="51">
        <v>1.1351</v>
      </c>
      <c r="O17" s="50">
        <v>108.82</v>
      </c>
      <c r="P17" s="43">
        <v>11661.81</v>
      </c>
      <c r="Q17" s="43">
        <v>11657.76</v>
      </c>
      <c r="R17" s="49">
        <f t="shared" si="3"/>
        <v>14800.458109417672</v>
      </c>
      <c r="S17" s="48">
        <v>1.4411</v>
      </c>
    </row>
    <row r="18" spans="2:19">
      <c r="B18" s="47">
        <v>42506</v>
      </c>
      <c r="C18" s="46">
        <v>16895</v>
      </c>
      <c r="D18" s="45">
        <v>16900</v>
      </c>
      <c r="E18" s="44">
        <f t="shared" si="0"/>
        <v>16897.5</v>
      </c>
      <c r="F18" s="46">
        <v>16850</v>
      </c>
      <c r="G18" s="45">
        <v>16900</v>
      </c>
      <c r="H18" s="44">
        <f t="shared" si="1"/>
        <v>16875</v>
      </c>
      <c r="I18" s="46">
        <v>16595</v>
      </c>
      <c r="J18" s="45">
        <v>16645</v>
      </c>
      <c r="K18" s="44">
        <f t="shared" si="2"/>
        <v>16620</v>
      </c>
      <c r="L18" s="52">
        <v>16900</v>
      </c>
      <c r="M18" s="51">
        <v>1.4368000000000001</v>
      </c>
      <c r="N18" s="51">
        <v>1.1321000000000001</v>
      </c>
      <c r="O18" s="50">
        <v>108.87</v>
      </c>
      <c r="P18" s="43">
        <v>11762.25</v>
      </c>
      <c r="Q18" s="43">
        <v>11758.16</v>
      </c>
      <c r="R18" s="49">
        <f t="shared" si="3"/>
        <v>14928.00989311898</v>
      </c>
      <c r="S18" s="48">
        <v>1.4373</v>
      </c>
    </row>
    <row r="19" spans="2:19">
      <c r="B19" s="47">
        <v>42507</v>
      </c>
      <c r="C19" s="46">
        <v>16950</v>
      </c>
      <c r="D19" s="45">
        <v>16975</v>
      </c>
      <c r="E19" s="44">
        <f t="shared" si="0"/>
        <v>16962.5</v>
      </c>
      <c r="F19" s="46">
        <v>16900</v>
      </c>
      <c r="G19" s="45">
        <v>16925</v>
      </c>
      <c r="H19" s="44">
        <f t="shared" si="1"/>
        <v>16912.5</v>
      </c>
      <c r="I19" s="46">
        <v>16630</v>
      </c>
      <c r="J19" s="45">
        <v>16680</v>
      </c>
      <c r="K19" s="44">
        <f t="shared" si="2"/>
        <v>16655</v>
      </c>
      <c r="L19" s="52">
        <v>16975</v>
      </c>
      <c r="M19" s="51">
        <v>1.448</v>
      </c>
      <c r="N19" s="51">
        <v>1.1319999999999999</v>
      </c>
      <c r="O19" s="50">
        <v>109.46</v>
      </c>
      <c r="P19" s="43">
        <v>11723.07</v>
      </c>
      <c r="Q19" s="43">
        <v>11684.5</v>
      </c>
      <c r="R19" s="49">
        <f t="shared" si="3"/>
        <v>14995.583038869259</v>
      </c>
      <c r="S19" s="48">
        <v>1.4484999999999999</v>
      </c>
    </row>
    <row r="20" spans="2:19">
      <c r="B20" s="47">
        <v>42508</v>
      </c>
      <c r="C20" s="46">
        <v>16800</v>
      </c>
      <c r="D20" s="45">
        <v>16825</v>
      </c>
      <c r="E20" s="44">
        <f t="shared" si="0"/>
        <v>16812.5</v>
      </c>
      <c r="F20" s="46">
        <v>16825</v>
      </c>
      <c r="G20" s="45">
        <v>16830</v>
      </c>
      <c r="H20" s="44">
        <f t="shared" si="1"/>
        <v>16827.5</v>
      </c>
      <c r="I20" s="46">
        <v>16545</v>
      </c>
      <c r="J20" s="45">
        <v>16595</v>
      </c>
      <c r="K20" s="44">
        <f t="shared" si="2"/>
        <v>16570</v>
      </c>
      <c r="L20" s="52">
        <v>16825</v>
      </c>
      <c r="M20" s="51">
        <v>1.4549000000000001</v>
      </c>
      <c r="N20" s="51">
        <v>1.1284000000000001</v>
      </c>
      <c r="O20" s="50">
        <v>109.33</v>
      </c>
      <c r="P20" s="43">
        <v>11564.37</v>
      </c>
      <c r="Q20" s="43">
        <v>11563.04</v>
      </c>
      <c r="R20" s="49">
        <f t="shared" si="3"/>
        <v>14910.492733073377</v>
      </c>
      <c r="S20" s="48">
        <v>1.4555</v>
      </c>
    </row>
    <row r="21" spans="2:19">
      <c r="B21" s="47">
        <v>42509</v>
      </c>
      <c r="C21" s="46">
        <v>16700</v>
      </c>
      <c r="D21" s="45">
        <v>16705</v>
      </c>
      <c r="E21" s="44">
        <f t="shared" si="0"/>
        <v>16702.5</v>
      </c>
      <c r="F21" s="46">
        <v>16675</v>
      </c>
      <c r="G21" s="45">
        <v>16700</v>
      </c>
      <c r="H21" s="44">
        <f t="shared" si="1"/>
        <v>16687.5</v>
      </c>
      <c r="I21" s="46">
        <v>16410</v>
      </c>
      <c r="J21" s="45">
        <v>16460</v>
      </c>
      <c r="K21" s="44">
        <f t="shared" si="2"/>
        <v>16435</v>
      </c>
      <c r="L21" s="52">
        <v>16705</v>
      </c>
      <c r="M21" s="51">
        <v>1.4610000000000001</v>
      </c>
      <c r="N21" s="51">
        <v>1.1192</v>
      </c>
      <c r="O21" s="50">
        <v>109.91</v>
      </c>
      <c r="P21" s="43">
        <v>11433.95</v>
      </c>
      <c r="Q21" s="43">
        <v>11425.05</v>
      </c>
      <c r="R21" s="49">
        <f t="shared" si="3"/>
        <v>14925.839885632595</v>
      </c>
      <c r="S21" s="48">
        <v>1.4617</v>
      </c>
    </row>
    <row r="22" spans="2:19">
      <c r="B22" s="47">
        <v>42510</v>
      </c>
      <c r="C22" s="46">
        <v>16465</v>
      </c>
      <c r="D22" s="45">
        <v>16470</v>
      </c>
      <c r="E22" s="44">
        <f t="shared" si="0"/>
        <v>16467.5</v>
      </c>
      <c r="F22" s="46">
        <v>16395</v>
      </c>
      <c r="G22" s="45">
        <v>16400</v>
      </c>
      <c r="H22" s="44">
        <f t="shared" si="1"/>
        <v>16397.5</v>
      </c>
      <c r="I22" s="46">
        <v>16120</v>
      </c>
      <c r="J22" s="45">
        <v>16170</v>
      </c>
      <c r="K22" s="44">
        <f t="shared" si="2"/>
        <v>16145</v>
      </c>
      <c r="L22" s="52">
        <v>16470</v>
      </c>
      <c r="M22" s="51">
        <v>1.4571000000000001</v>
      </c>
      <c r="N22" s="51">
        <v>1.1221000000000001</v>
      </c>
      <c r="O22" s="50">
        <v>110.35</v>
      </c>
      <c r="P22" s="43">
        <v>11303.27</v>
      </c>
      <c r="Q22" s="43">
        <v>11249.83</v>
      </c>
      <c r="R22" s="49">
        <f t="shared" si="3"/>
        <v>14677.836199982175</v>
      </c>
      <c r="S22" s="48">
        <v>1.4578</v>
      </c>
    </row>
    <row r="23" spans="2:19">
      <c r="B23" s="47">
        <v>42513</v>
      </c>
      <c r="C23" s="46">
        <v>15900</v>
      </c>
      <c r="D23" s="45">
        <v>15925</v>
      </c>
      <c r="E23" s="44">
        <f t="shared" si="0"/>
        <v>15912.5</v>
      </c>
      <c r="F23" s="46">
        <v>15875</v>
      </c>
      <c r="G23" s="45">
        <v>15900</v>
      </c>
      <c r="H23" s="44">
        <f t="shared" si="1"/>
        <v>15887.5</v>
      </c>
      <c r="I23" s="46">
        <v>15630</v>
      </c>
      <c r="J23" s="45">
        <v>15680</v>
      </c>
      <c r="K23" s="44">
        <f t="shared" si="2"/>
        <v>15655</v>
      </c>
      <c r="L23" s="52">
        <v>15925</v>
      </c>
      <c r="M23" s="51">
        <v>1.4482999999999999</v>
      </c>
      <c r="N23" s="51">
        <v>1.1212</v>
      </c>
      <c r="O23" s="50">
        <v>109.48</v>
      </c>
      <c r="P23" s="43">
        <v>10995.65</v>
      </c>
      <c r="Q23" s="43">
        <v>10973.08</v>
      </c>
      <c r="R23" s="49">
        <f t="shared" si="3"/>
        <v>14203.53193007492</v>
      </c>
      <c r="S23" s="48">
        <v>1.4490000000000001</v>
      </c>
    </row>
    <row r="24" spans="2:19">
      <c r="B24" s="47">
        <v>42514</v>
      </c>
      <c r="C24" s="46">
        <v>15765</v>
      </c>
      <c r="D24" s="45">
        <v>15770</v>
      </c>
      <c r="E24" s="44">
        <f t="shared" si="0"/>
        <v>15767.5</v>
      </c>
      <c r="F24" s="46">
        <v>15700</v>
      </c>
      <c r="G24" s="45">
        <v>15705</v>
      </c>
      <c r="H24" s="44">
        <f t="shared" si="1"/>
        <v>15702.5</v>
      </c>
      <c r="I24" s="46">
        <v>15445</v>
      </c>
      <c r="J24" s="45">
        <v>15495</v>
      </c>
      <c r="K24" s="44">
        <f t="shared" si="2"/>
        <v>15470</v>
      </c>
      <c r="L24" s="52">
        <v>15770</v>
      </c>
      <c r="M24" s="51">
        <v>1.4601</v>
      </c>
      <c r="N24" s="51">
        <v>1.1171</v>
      </c>
      <c r="O24" s="50">
        <v>109.68</v>
      </c>
      <c r="P24" s="43">
        <v>10800.63</v>
      </c>
      <c r="Q24" s="43">
        <v>10750.96</v>
      </c>
      <c r="R24" s="49">
        <f t="shared" si="3"/>
        <v>14116.909855876824</v>
      </c>
      <c r="S24" s="48">
        <v>1.4608000000000001</v>
      </c>
    </row>
    <row r="25" spans="2:19">
      <c r="B25" s="47">
        <v>42515</v>
      </c>
      <c r="C25" s="46">
        <v>15490</v>
      </c>
      <c r="D25" s="45">
        <v>15500</v>
      </c>
      <c r="E25" s="44">
        <f t="shared" si="0"/>
        <v>15495</v>
      </c>
      <c r="F25" s="46">
        <v>15450</v>
      </c>
      <c r="G25" s="45">
        <v>15455</v>
      </c>
      <c r="H25" s="44">
        <f t="shared" si="1"/>
        <v>15452.5</v>
      </c>
      <c r="I25" s="46">
        <v>15195</v>
      </c>
      <c r="J25" s="45">
        <v>15245</v>
      </c>
      <c r="K25" s="44">
        <f t="shared" si="2"/>
        <v>15220</v>
      </c>
      <c r="L25" s="52">
        <v>15500</v>
      </c>
      <c r="M25" s="51">
        <v>1.4693000000000001</v>
      </c>
      <c r="N25" s="51">
        <v>1.115</v>
      </c>
      <c r="O25" s="50">
        <v>110.16</v>
      </c>
      <c r="P25" s="43">
        <v>10549.24</v>
      </c>
      <c r="Q25" s="43">
        <v>10512.89</v>
      </c>
      <c r="R25" s="49">
        <f t="shared" si="3"/>
        <v>13901.34529147982</v>
      </c>
      <c r="S25" s="48">
        <v>1.4701</v>
      </c>
    </row>
    <row r="26" spans="2:19">
      <c r="B26" s="47">
        <v>42516</v>
      </c>
      <c r="C26" s="46">
        <v>15700</v>
      </c>
      <c r="D26" s="45">
        <v>15725</v>
      </c>
      <c r="E26" s="44">
        <f t="shared" si="0"/>
        <v>15712.5</v>
      </c>
      <c r="F26" s="46">
        <v>15690</v>
      </c>
      <c r="G26" s="45">
        <v>15695</v>
      </c>
      <c r="H26" s="44">
        <f t="shared" si="1"/>
        <v>15692.5</v>
      </c>
      <c r="I26" s="46">
        <v>15435</v>
      </c>
      <c r="J26" s="45">
        <v>15485</v>
      </c>
      <c r="K26" s="44">
        <f t="shared" si="2"/>
        <v>15460</v>
      </c>
      <c r="L26" s="52">
        <v>15725</v>
      </c>
      <c r="M26" s="51">
        <v>1.4703999999999999</v>
      </c>
      <c r="N26" s="51">
        <v>1.1171</v>
      </c>
      <c r="O26" s="50">
        <v>110.09</v>
      </c>
      <c r="P26" s="43">
        <v>10694.37</v>
      </c>
      <c r="Q26" s="43">
        <v>10668.16</v>
      </c>
      <c r="R26" s="49">
        <f t="shared" si="3"/>
        <v>14076.626980574703</v>
      </c>
      <c r="S26" s="48">
        <v>1.4712000000000001</v>
      </c>
    </row>
    <row r="27" spans="2:19">
      <c r="B27" s="47">
        <v>42517</v>
      </c>
      <c r="C27" s="46">
        <v>16225</v>
      </c>
      <c r="D27" s="45">
        <v>16250</v>
      </c>
      <c r="E27" s="44">
        <f t="shared" si="0"/>
        <v>16237.5</v>
      </c>
      <c r="F27" s="46">
        <v>16150</v>
      </c>
      <c r="G27" s="45">
        <v>16200</v>
      </c>
      <c r="H27" s="44">
        <f t="shared" si="1"/>
        <v>16175</v>
      </c>
      <c r="I27" s="46">
        <v>15915</v>
      </c>
      <c r="J27" s="45">
        <v>15965</v>
      </c>
      <c r="K27" s="44">
        <f t="shared" si="2"/>
        <v>15940</v>
      </c>
      <c r="L27" s="52">
        <v>16250</v>
      </c>
      <c r="M27" s="51">
        <v>1.4649000000000001</v>
      </c>
      <c r="N27" s="51">
        <v>1.1166</v>
      </c>
      <c r="O27" s="50">
        <v>109.68</v>
      </c>
      <c r="P27" s="43">
        <v>11092.91</v>
      </c>
      <c r="Q27" s="43">
        <v>11051.99</v>
      </c>
      <c r="R27" s="49">
        <f t="shared" si="3"/>
        <v>14553.107648217803</v>
      </c>
      <c r="S27" s="48">
        <v>1.4658</v>
      </c>
    </row>
    <row r="28" spans="2:19">
      <c r="B28" s="47">
        <v>42521</v>
      </c>
      <c r="C28" s="46">
        <v>16175</v>
      </c>
      <c r="D28" s="45">
        <v>16200</v>
      </c>
      <c r="E28" s="44">
        <f t="shared" si="0"/>
        <v>16187.5</v>
      </c>
      <c r="F28" s="46">
        <v>16200</v>
      </c>
      <c r="G28" s="45">
        <v>16250</v>
      </c>
      <c r="H28" s="44">
        <f t="shared" si="1"/>
        <v>16225</v>
      </c>
      <c r="I28" s="46">
        <v>15965</v>
      </c>
      <c r="J28" s="45">
        <v>16015</v>
      </c>
      <c r="K28" s="44">
        <f t="shared" si="2"/>
        <v>15990</v>
      </c>
      <c r="L28" s="52">
        <v>16200</v>
      </c>
      <c r="M28" s="51">
        <v>1.4643999999999999</v>
      </c>
      <c r="N28" s="51">
        <v>1.1163000000000001</v>
      </c>
      <c r="O28" s="50">
        <v>111.02</v>
      </c>
      <c r="P28" s="43">
        <v>11062.55</v>
      </c>
      <c r="Q28" s="43">
        <v>11089.88</v>
      </c>
      <c r="R28" s="49">
        <f t="shared" si="3"/>
        <v>14512.227895726954</v>
      </c>
      <c r="S28" s="48">
        <v>1.4653</v>
      </c>
    </row>
    <row r="29" spans="2:19" s="10" customFormat="1">
      <c r="B29" s="42" t="s">
        <v>11</v>
      </c>
      <c r="C29" s="41">
        <f>ROUND(AVERAGE(C9:C28),2)</f>
        <v>16729</v>
      </c>
      <c r="D29" s="40">
        <f>ROUND(AVERAGE(D9:D28),2)</f>
        <v>16745.75</v>
      </c>
      <c r="E29" s="39">
        <f>ROUND(AVERAGE(C29:D29),2)</f>
        <v>16737.38</v>
      </c>
      <c r="F29" s="41">
        <f>ROUND(AVERAGE(F9:F28),2)</f>
        <v>16680.25</v>
      </c>
      <c r="G29" s="40">
        <f>ROUND(AVERAGE(G9:G28),2)</f>
        <v>16701.75</v>
      </c>
      <c r="H29" s="39">
        <f>ROUND(AVERAGE(F29:G29),2)</f>
        <v>16691</v>
      </c>
      <c r="I29" s="41">
        <f>ROUND(AVERAGE(I9:I28),2)</f>
        <v>16415</v>
      </c>
      <c r="J29" s="40">
        <f>ROUND(AVERAGE(J9:J28),2)</f>
        <v>16465</v>
      </c>
      <c r="K29" s="39">
        <f>ROUND(AVERAGE(I29:J29),2)</f>
        <v>16440</v>
      </c>
      <c r="L29" s="38">
        <f>ROUND(AVERAGE(L9:L28),2)</f>
        <v>16745.75</v>
      </c>
      <c r="M29" s="37">
        <f>ROUND(AVERAGE(M9:M28),4)</f>
        <v>1.4530000000000001</v>
      </c>
      <c r="N29" s="36">
        <f>ROUND(AVERAGE(N9:N28),4)</f>
        <v>1.1309</v>
      </c>
      <c r="O29" s="175">
        <f>ROUND(AVERAGE(O9:O28),2)</f>
        <v>108.95</v>
      </c>
      <c r="P29" s="35">
        <f>AVERAGE(P9:P28)</f>
        <v>11527.374</v>
      </c>
      <c r="Q29" s="35">
        <f>AVERAGE(Q9:Q28)</f>
        <v>11492.266</v>
      </c>
      <c r="R29" s="35">
        <f>AVERAGE(R9:R28)</f>
        <v>14803.904419795301</v>
      </c>
      <c r="S29" s="34">
        <f>AVERAGE(S9:S28)</f>
        <v>1.4536200000000001</v>
      </c>
    </row>
    <row r="30" spans="2:19" s="5" customFormat="1">
      <c r="B30" s="33" t="s">
        <v>12</v>
      </c>
      <c r="C30" s="32">
        <f t="shared" ref="C30:S30" si="4">MAX(C9:C28)</f>
        <v>17415</v>
      </c>
      <c r="D30" s="31">
        <f t="shared" si="4"/>
        <v>17425</v>
      </c>
      <c r="E30" s="30">
        <f t="shared" si="4"/>
        <v>17420</v>
      </c>
      <c r="F30" s="32">
        <f t="shared" si="4"/>
        <v>17325</v>
      </c>
      <c r="G30" s="31">
        <f t="shared" si="4"/>
        <v>17350</v>
      </c>
      <c r="H30" s="30">
        <f t="shared" si="4"/>
        <v>17337.5</v>
      </c>
      <c r="I30" s="32">
        <f t="shared" si="4"/>
        <v>17050</v>
      </c>
      <c r="J30" s="31">
        <f t="shared" si="4"/>
        <v>17100</v>
      </c>
      <c r="K30" s="30">
        <f t="shared" si="4"/>
        <v>17075</v>
      </c>
      <c r="L30" s="29">
        <f t="shared" si="4"/>
        <v>17425</v>
      </c>
      <c r="M30" s="28">
        <f t="shared" si="4"/>
        <v>1.4703999999999999</v>
      </c>
      <c r="N30" s="27">
        <f t="shared" si="4"/>
        <v>1.1566000000000001</v>
      </c>
      <c r="O30" s="26">
        <f t="shared" si="4"/>
        <v>111.02</v>
      </c>
      <c r="P30" s="25">
        <f t="shared" si="4"/>
        <v>12088.94</v>
      </c>
      <c r="Q30" s="25">
        <f t="shared" si="4"/>
        <v>12018.86</v>
      </c>
      <c r="R30" s="25">
        <f t="shared" si="4"/>
        <v>15309.260235459496</v>
      </c>
      <c r="S30" s="24">
        <f t="shared" si="4"/>
        <v>1.4712000000000001</v>
      </c>
    </row>
    <row r="31" spans="2:19" s="5" customFormat="1" ht="13.5" thickBot="1">
      <c r="B31" s="23" t="s">
        <v>13</v>
      </c>
      <c r="C31" s="22">
        <f t="shared" ref="C31:S31" si="5">MIN(C9:C28)</f>
        <v>15490</v>
      </c>
      <c r="D31" s="21">
        <f t="shared" si="5"/>
        <v>15500</v>
      </c>
      <c r="E31" s="20">
        <f t="shared" si="5"/>
        <v>15495</v>
      </c>
      <c r="F31" s="22">
        <f t="shared" si="5"/>
        <v>15450</v>
      </c>
      <c r="G31" s="21">
        <f t="shared" si="5"/>
        <v>15455</v>
      </c>
      <c r="H31" s="20">
        <f t="shared" si="5"/>
        <v>15452.5</v>
      </c>
      <c r="I31" s="22">
        <f t="shared" si="5"/>
        <v>15195</v>
      </c>
      <c r="J31" s="21">
        <f t="shared" si="5"/>
        <v>15245</v>
      </c>
      <c r="K31" s="20">
        <f t="shared" si="5"/>
        <v>15220</v>
      </c>
      <c r="L31" s="19">
        <f t="shared" si="5"/>
        <v>15500</v>
      </c>
      <c r="M31" s="18">
        <f t="shared" si="5"/>
        <v>1.4368000000000001</v>
      </c>
      <c r="N31" s="17">
        <f t="shared" si="5"/>
        <v>1.115</v>
      </c>
      <c r="O31" s="16">
        <f t="shared" si="5"/>
        <v>105.87</v>
      </c>
      <c r="P31" s="15">
        <f t="shared" si="5"/>
        <v>10549.24</v>
      </c>
      <c r="Q31" s="15">
        <f t="shared" si="5"/>
        <v>10512.89</v>
      </c>
      <c r="R31" s="15">
        <f t="shared" si="5"/>
        <v>13901.34529147982</v>
      </c>
      <c r="S31" s="14">
        <f t="shared" si="5"/>
        <v>1.4373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>
      <c r="B3" s="6" t="s">
        <v>19</v>
      </c>
    </row>
    <row r="4" spans="1:25">
      <c r="B4" s="61" t="s">
        <v>26</v>
      </c>
    </row>
    <row r="6" spans="1:25" ht="13.5" thickBot="1">
      <c r="B6" s="1">
        <v>42493</v>
      </c>
    </row>
    <row r="7" spans="1:25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25</v>
      </c>
      <c r="J7" s="187"/>
      <c r="K7" s="188"/>
      <c r="L7" s="186" t="s">
        <v>24</v>
      </c>
      <c r="M7" s="187"/>
      <c r="N7" s="188"/>
      <c r="O7" s="186" t="s">
        <v>23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>
      <c r="B9" s="47">
        <v>42493</v>
      </c>
      <c r="C9" s="46">
        <v>9550</v>
      </c>
      <c r="D9" s="45">
        <v>9555</v>
      </c>
      <c r="E9" s="44">
        <f t="shared" ref="E9:E28" si="0">AVERAGE(C9:D9)</f>
        <v>9552.5</v>
      </c>
      <c r="F9" s="46">
        <v>9565</v>
      </c>
      <c r="G9" s="45">
        <v>9575</v>
      </c>
      <c r="H9" s="44">
        <f t="shared" ref="H9:H28" si="1">AVERAGE(F9:G9)</f>
        <v>9570</v>
      </c>
      <c r="I9" s="46">
        <v>9690</v>
      </c>
      <c r="J9" s="45">
        <v>9790</v>
      </c>
      <c r="K9" s="44">
        <f t="shared" ref="K9:K28" si="2">AVERAGE(I9:J9)</f>
        <v>9740</v>
      </c>
      <c r="L9" s="46">
        <v>9790</v>
      </c>
      <c r="M9" s="45">
        <v>9890</v>
      </c>
      <c r="N9" s="44">
        <f t="shared" ref="N9:N28" si="3">AVERAGE(L9:M9)</f>
        <v>9840</v>
      </c>
      <c r="O9" s="46">
        <v>9875</v>
      </c>
      <c r="P9" s="45">
        <v>9975</v>
      </c>
      <c r="Q9" s="44">
        <f t="shared" ref="Q9:Q28" si="4">AVERAGE(O9:P9)</f>
        <v>9925</v>
      </c>
      <c r="R9" s="52">
        <v>9555</v>
      </c>
      <c r="S9" s="51">
        <v>1.4630000000000001</v>
      </c>
      <c r="T9" s="53">
        <v>1.1566000000000001</v>
      </c>
      <c r="U9" s="50">
        <v>105.87</v>
      </c>
      <c r="V9" s="43">
        <v>6531.1</v>
      </c>
      <c r="W9" s="43">
        <v>6542.98</v>
      </c>
      <c r="X9" s="49">
        <f t="shared" ref="X9:X28" si="5">R9/T9</f>
        <v>8261.2830710703784</v>
      </c>
      <c r="Y9" s="48">
        <v>1.4634</v>
      </c>
    </row>
    <row r="10" spans="1:25">
      <c r="B10" s="47">
        <v>42494</v>
      </c>
      <c r="C10" s="46">
        <v>9385</v>
      </c>
      <c r="D10" s="45">
        <v>9390</v>
      </c>
      <c r="E10" s="44">
        <f t="shared" si="0"/>
        <v>9387.5</v>
      </c>
      <c r="F10" s="46">
        <v>9460</v>
      </c>
      <c r="G10" s="45">
        <v>9470</v>
      </c>
      <c r="H10" s="44">
        <f t="shared" si="1"/>
        <v>9465</v>
      </c>
      <c r="I10" s="46">
        <v>9585</v>
      </c>
      <c r="J10" s="45">
        <v>9685</v>
      </c>
      <c r="K10" s="44">
        <f t="shared" si="2"/>
        <v>9635</v>
      </c>
      <c r="L10" s="46">
        <v>9685</v>
      </c>
      <c r="M10" s="45">
        <v>9785</v>
      </c>
      <c r="N10" s="44">
        <f t="shared" si="3"/>
        <v>9735</v>
      </c>
      <c r="O10" s="46">
        <v>9770</v>
      </c>
      <c r="P10" s="45">
        <v>9870</v>
      </c>
      <c r="Q10" s="44">
        <f t="shared" si="4"/>
        <v>9820</v>
      </c>
      <c r="R10" s="52">
        <v>9390</v>
      </c>
      <c r="S10" s="51">
        <v>1.4511000000000001</v>
      </c>
      <c r="T10" s="51">
        <v>1.1505000000000001</v>
      </c>
      <c r="U10" s="50">
        <v>106.62</v>
      </c>
      <c r="V10" s="43">
        <v>6470.95</v>
      </c>
      <c r="W10" s="43">
        <v>6523.84</v>
      </c>
      <c r="X10" s="49">
        <f t="shared" si="5"/>
        <v>8161.6688396349409</v>
      </c>
      <c r="Y10" s="48">
        <v>1.4516</v>
      </c>
    </row>
    <row r="11" spans="1:25">
      <c r="B11" s="47">
        <v>42495</v>
      </c>
      <c r="C11" s="46">
        <v>9280</v>
      </c>
      <c r="D11" s="45">
        <v>9300</v>
      </c>
      <c r="E11" s="44">
        <f t="shared" si="0"/>
        <v>9290</v>
      </c>
      <c r="F11" s="46">
        <v>9300</v>
      </c>
      <c r="G11" s="45">
        <v>9320</v>
      </c>
      <c r="H11" s="44">
        <f t="shared" si="1"/>
        <v>9310</v>
      </c>
      <c r="I11" s="46">
        <v>9430</v>
      </c>
      <c r="J11" s="45">
        <v>9530</v>
      </c>
      <c r="K11" s="44">
        <f t="shared" si="2"/>
        <v>9480</v>
      </c>
      <c r="L11" s="46">
        <v>9530</v>
      </c>
      <c r="M11" s="45">
        <v>9630</v>
      </c>
      <c r="N11" s="44">
        <f t="shared" si="3"/>
        <v>9580</v>
      </c>
      <c r="O11" s="46">
        <v>9615</v>
      </c>
      <c r="P11" s="45">
        <v>9715</v>
      </c>
      <c r="Q11" s="44">
        <f t="shared" si="4"/>
        <v>9665</v>
      </c>
      <c r="R11" s="52">
        <v>9300</v>
      </c>
      <c r="S11" s="51">
        <v>1.4489000000000001</v>
      </c>
      <c r="T11" s="51">
        <v>1.1433</v>
      </c>
      <c r="U11" s="50">
        <v>107.17</v>
      </c>
      <c r="V11" s="43">
        <v>6418.66</v>
      </c>
      <c r="W11" s="43">
        <v>6430.25</v>
      </c>
      <c r="X11" s="49">
        <f t="shared" si="5"/>
        <v>8134.3479401731829</v>
      </c>
      <c r="Y11" s="48">
        <v>1.4494</v>
      </c>
    </row>
    <row r="12" spans="1:25">
      <c r="B12" s="47">
        <v>42496</v>
      </c>
      <c r="C12" s="46">
        <v>8950</v>
      </c>
      <c r="D12" s="45">
        <v>8960</v>
      </c>
      <c r="E12" s="44">
        <f t="shared" si="0"/>
        <v>8955</v>
      </c>
      <c r="F12" s="46">
        <v>9010</v>
      </c>
      <c r="G12" s="45">
        <v>9020</v>
      </c>
      <c r="H12" s="44">
        <f t="shared" si="1"/>
        <v>9015</v>
      </c>
      <c r="I12" s="46">
        <v>9135</v>
      </c>
      <c r="J12" s="45">
        <v>9235</v>
      </c>
      <c r="K12" s="44">
        <f t="shared" si="2"/>
        <v>9185</v>
      </c>
      <c r="L12" s="46">
        <v>9235</v>
      </c>
      <c r="M12" s="45">
        <v>9335</v>
      </c>
      <c r="N12" s="44">
        <f t="shared" si="3"/>
        <v>9285</v>
      </c>
      <c r="O12" s="46">
        <v>9320</v>
      </c>
      <c r="P12" s="45">
        <v>9420</v>
      </c>
      <c r="Q12" s="44">
        <f t="shared" si="4"/>
        <v>9370</v>
      </c>
      <c r="R12" s="52">
        <v>8960</v>
      </c>
      <c r="S12" s="51">
        <v>1.4481999999999999</v>
      </c>
      <c r="T12" s="51">
        <v>1.1426000000000001</v>
      </c>
      <c r="U12" s="50">
        <v>106.95</v>
      </c>
      <c r="V12" s="43">
        <v>6186.99</v>
      </c>
      <c r="W12" s="43">
        <v>6226.27</v>
      </c>
      <c r="X12" s="49">
        <f t="shared" si="5"/>
        <v>7841.7643969893224</v>
      </c>
      <c r="Y12" s="48">
        <v>1.4487000000000001</v>
      </c>
    </row>
    <row r="13" spans="1:25">
      <c r="B13" s="47">
        <v>42499</v>
      </c>
      <c r="C13" s="46">
        <v>8720</v>
      </c>
      <c r="D13" s="45">
        <v>8730</v>
      </c>
      <c r="E13" s="44">
        <f t="shared" si="0"/>
        <v>8725</v>
      </c>
      <c r="F13" s="46">
        <v>8760</v>
      </c>
      <c r="G13" s="45">
        <v>8780</v>
      </c>
      <c r="H13" s="44">
        <f t="shared" si="1"/>
        <v>8770</v>
      </c>
      <c r="I13" s="46">
        <v>8890</v>
      </c>
      <c r="J13" s="45">
        <v>8990</v>
      </c>
      <c r="K13" s="44">
        <f t="shared" si="2"/>
        <v>8940</v>
      </c>
      <c r="L13" s="46">
        <v>8990</v>
      </c>
      <c r="M13" s="45">
        <v>9090</v>
      </c>
      <c r="N13" s="44">
        <f t="shared" si="3"/>
        <v>9040</v>
      </c>
      <c r="O13" s="46">
        <v>9075</v>
      </c>
      <c r="P13" s="45">
        <v>9175</v>
      </c>
      <c r="Q13" s="44">
        <f t="shared" si="4"/>
        <v>9125</v>
      </c>
      <c r="R13" s="52">
        <v>8730</v>
      </c>
      <c r="S13" s="51">
        <v>1.4414</v>
      </c>
      <c r="T13" s="51">
        <v>1.1382000000000001</v>
      </c>
      <c r="U13" s="50">
        <v>108.33</v>
      </c>
      <c r="V13" s="43">
        <v>6056.61</v>
      </c>
      <c r="W13" s="43">
        <v>6089.19</v>
      </c>
      <c r="X13" s="49">
        <f t="shared" si="5"/>
        <v>7670.0052714812855</v>
      </c>
      <c r="Y13" s="48">
        <v>1.4419</v>
      </c>
    </row>
    <row r="14" spans="1:25">
      <c r="B14" s="47">
        <v>42500</v>
      </c>
      <c r="C14" s="46">
        <v>8630</v>
      </c>
      <c r="D14" s="45">
        <v>8635</v>
      </c>
      <c r="E14" s="44">
        <f t="shared" si="0"/>
        <v>8632.5</v>
      </c>
      <c r="F14" s="46">
        <v>8680</v>
      </c>
      <c r="G14" s="45">
        <v>8685</v>
      </c>
      <c r="H14" s="44">
        <f t="shared" si="1"/>
        <v>8682.5</v>
      </c>
      <c r="I14" s="46">
        <v>8800</v>
      </c>
      <c r="J14" s="45">
        <v>8900</v>
      </c>
      <c r="K14" s="44">
        <f t="shared" si="2"/>
        <v>8850</v>
      </c>
      <c r="L14" s="46">
        <v>8905</v>
      </c>
      <c r="M14" s="45">
        <v>9005</v>
      </c>
      <c r="N14" s="44">
        <f t="shared" si="3"/>
        <v>8955</v>
      </c>
      <c r="O14" s="46">
        <v>9000</v>
      </c>
      <c r="P14" s="45">
        <v>9100</v>
      </c>
      <c r="Q14" s="44">
        <f t="shared" si="4"/>
        <v>9050</v>
      </c>
      <c r="R14" s="52">
        <v>8635</v>
      </c>
      <c r="S14" s="51">
        <v>1.4429000000000001</v>
      </c>
      <c r="T14" s="51">
        <v>1.1367</v>
      </c>
      <c r="U14" s="50">
        <v>109.19</v>
      </c>
      <c r="V14" s="43">
        <v>5984.48</v>
      </c>
      <c r="W14" s="43">
        <v>6017.04</v>
      </c>
      <c r="X14" s="49">
        <f t="shared" si="5"/>
        <v>7596.5514207794486</v>
      </c>
      <c r="Y14" s="48">
        <v>1.4434</v>
      </c>
    </row>
    <row r="15" spans="1:25">
      <c r="B15" s="47">
        <v>42501</v>
      </c>
      <c r="C15" s="46">
        <v>8775</v>
      </c>
      <c r="D15" s="45">
        <v>8780</v>
      </c>
      <c r="E15" s="44">
        <f t="shared" si="0"/>
        <v>8777.5</v>
      </c>
      <c r="F15" s="46">
        <v>8825</v>
      </c>
      <c r="G15" s="45">
        <v>8830</v>
      </c>
      <c r="H15" s="44">
        <f t="shared" si="1"/>
        <v>8827.5</v>
      </c>
      <c r="I15" s="46">
        <v>8945</v>
      </c>
      <c r="J15" s="45">
        <v>9045</v>
      </c>
      <c r="K15" s="44">
        <f t="shared" si="2"/>
        <v>8995</v>
      </c>
      <c r="L15" s="46">
        <v>9050</v>
      </c>
      <c r="M15" s="45">
        <v>9150</v>
      </c>
      <c r="N15" s="44">
        <f t="shared" si="3"/>
        <v>9100</v>
      </c>
      <c r="O15" s="46">
        <v>9145</v>
      </c>
      <c r="P15" s="45">
        <v>9245</v>
      </c>
      <c r="Q15" s="44">
        <f t="shared" si="4"/>
        <v>9195</v>
      </c>
      <c r="R15" s="52">
        <v>8780</v>
      </c>
      <c r="S15" s="51">
        <v>1.4442999999999999</v>
      </c>
      <c r="T15" s="51">
        <v>1.1398999999999999</v>
      </c>
      <c r="U15" s="50">
        <v>108.72</v>
      </c>
      <c r="V15" s="43">
        <v>6079.07</v>
      </c>
      <c r="W15" s="43">
        <v>6111.57</v>
      </c>
      <c r="X15" s="49">
        <f t="shared" si="5"/>
        <v>7702.4300377226082</v>
      </c>
      <c r="Y15" s="48">
        <v>1.4448000000000001</v>
      </c>
    </row>
    <row r="16" spans="1:25">
      <c r="B16" s="47">
        <v>42502</v>
      </c>
      <c r="C16" s="46">
        <v>8770</v>
      </c>
      <c r="D16" s="45">
        <v>8775</v>
      </c>
      <c r="E16" s="44">
        <f t="shared" si="0"/>
        <v>8772.5</v>
      </c>
      <c r="F16" s="46">
        <v>8820</v>
      </c>
      <c r="G16" s="45">
        <v>8830</v>
      </c>
      <c r="H16" s="44">
        <f t="shared" si="1"/>
        <v>8825</v>
      </c>
      <c r="I16" s="46">
        <v>8945</v>
      </c>
      <c r="J16" s="45">
        <v>9045</v>
      </c>
      <c r="K16" s="44">
        <f t="shared" si="2"/>
        <v>8995</v>
      </c>
      <c r="L16" s="46">
        <v>9050</v>
      </c>
      <c r="M16" s="45">
        <v>9150</v>
      </c>
      <c r="N16" s="44">
        <f t="shared" si="3"/>
        <v>9100</v>
      </c>
      <c r="O16" s="46">
        <v>9140</v>
      </c>
      <c r="P16" s="45">
        <v>9240</v>
      </c>
      <c r="Q16" s="44">
        <f t="shared" si="4"/>
        <v>9190</v>
      </c>
      <c r="R16" s="52">
        <v>8775</v>
      </c>
      <c r="S16" s="51">
        <v>1.4446000000000001</v>
      </c>
      <c r="T16" s="51">
        <v>1.1379999999999999</v>
      </c>
      <c r="U16" s="50">
        <v>109.39</v>
      </c>
      <c r="V16" s="43">
        <v>6074.35</v>
      </c>
      <c r="W16" s="43">
        <v>6110.3</v>
      </c>
      <c r="X16" s="49">
        <f t="shared" si="5"/>
        <v>7710.8963093145876</v>
      </c>
      <c r="Y16" s="48">
        <v>1.4451000000000001</v>
      </c>
    </row>
    <row r="17" spans="2:25">
      <c r="B17" s="47">
        <v>42503</v>
      </c>
      <c r="C17" s="46">
        <v>8580</v>
      </c>
      <c r="D17" s="45">
        <v>8585</v>
      </c>
      <c r="E17" s="44">
        <f t="shared" si="0"/>
        <v>8582.5</v>
      </c>
      <c r="F17" s="46">
        <v>8610</v>
      </c>
      <c r="G17" s="45">
        <v>8620</v>
      </c>
      <c r="H17" s="44">
        <f t="shared" si="1"/>
        <v>8615</v>
      </c>
      <c r="I17" s="46">
        <v>8735</v>
      </c>
      <c r="J17" s="45">
        <v>8835</v>
      </c>
      <c r="K17" s="44">
        <f t="shared" si="2"/>
        <v>8785</v>
      </c>
      <c r="L17" s="46">
        <v>8840</v>
      </c>
      <c r="M17" s="45">
        <v>8940</v>
      </c>
      <c r="N17" s="44">
        <f t="shared" si="3"/>
        <v>8890</v>
      </c>
      <c r="O17" s="46">
        <v>8930</v>
      </c>
      <c r="P17" s="45">
        <v>9030</v>
      </c>
      <c r="Q17" s="44">
        <f t="shared" si="4"/>
        <v>8980</v>
      </c>
      <c r="R17" s="52">
        <v>8585</v>
      </c>
      <c r="S17" s="51">
        <v>1.4406000000000001</v>
      </c>
      <c r="T17" s="51">
        <v>1.1351</v>
      </c>
      <c r="U17" s="50">
        <v>108.82</v>
      </c>
      <c r="V17" s="43">
        <v>5959.32</v>
      </c>
      <c r="W17" s="43">
        <v>5981.54</v>
      </c>
      <c r="X17" s="49">
        <f t="shared" si="5"/>
        <v>7563.2102898423045</v>
      </c>
      <c r="Y17" s="48">
        <v>1.4411</v>
      </c>
    </row>
    <row r="18" spans="2:25">
      <c r="B18" s="47">
        <v>42506</v>
      </c>
      <c r="C18" s="46">
        <v>8635</v>
      </c>
      <c r="D18" s="45">
        <v>8640</v>
      </c>
      <c r="E18" s="44">
        <f t="shared" si="0"/>
        <v>8637.5</v>
      </c>
      <c r="F18" s="46">
        <v>8650</v>
      </c>
      <c r="G18" s="45">
        <v>8700</v>
      </c>
      <c r="H18" s="44">
        <f t="shared" si="1"/>
        <v>8675</v>
      </c>
      <c r="I18" s="46">
        <v>8790</v>
      </c>
      <c r="J18" s="45">
        <v>8890</v>
      </c>
      <c r="K18" s="44">
        <f t="shared" si="2"/>
        <v>8840</v>
      </c>
      <c r="L18" s="46">
        <v>8895</v>
      </c>
      <c r="M18" s="45">
        <v>8995</v>
      </c>
      <c r="N18" s="44">
        <f t="shared" si="3"/>
        <v>8945</v>
      </c>
      <c r="O18" s="46">
        <v>8990</v>
      </c>
      <c r="P18" s="45">
        <v>9090</v>
      </c>
      <c r="Q18" s="44">
        <f t="shared" si="4"/>
        <v>9040</v>
      </c>
      <c r="R18" s="52">
        <v>8640</v>
      </c>
      <c r="S18" s="51">
        <v>1.4368000000000001</v>
      </c>
      <c r="T18" s="51">
        <v>1.1321000000000001</v>
      </c>
      <c r="U18" s="50">
        <v>108.87</v>
      </c>
      <c r="V18" s="43">
        <v>6013.36</v>
      </c>
      <c r="W18" s="43">
        <v>6053.02</v>
      </c>
      <c r="X18" s="49">
        <f t="shared" si="5"/>
        <v>7631.8346435827216</v>
      </c>
      <c r="Y18" s="48">
        <v>1.4373</v>
      </c>
    </row>
    <row r="19" spans="2:25">
      <c r="B19" s="47">
        <v>42507</v>
      </c>
      <c r="C19" s="46">
        <v>8620</v>
      </c>
      <c r="D19" s="45">
        <v>8630</v>
      </c>
      <c r="E19" s="44">
        <f t="shared" si="0"/>
        <v>8625</v>
      </c>
      <c r="F19" s="46">
        <v>8690</v>
      </c>
      <c r="G19" s="45">
        <v>8695</v>
      </c>
      <c r="H19" s="44">
        <f t="shared" si="1"/>
        <v>8692.5</v>
      </c>
      <c r="I19" s="46">
        <v>8810</v>
      </c>
      <c r="J19" s="45">
        <v>8910</v>
      </c>
      <c r="K19" s="44">
        <f t="shared" si="2"/>
        <v>8860</v>
      </c>
      <c r="L19" s="46">
        <v>8915</v>
      </c>
      <c r="M19" s="45">
        <v>9015</v>
      </c>
      <c r="N19" s="44">
        <f t="shared" si="3"/>
        <v>8965</v>
      </c>
      <c r="O19" s="46">
        <v>9005</v>
      </c>
      <c r="P19" s="45">
        <v>9105</v>
      </c>
      <c r="Q19" s="44">
        <f t="shared" si="4"/>
        <v>9055</v>
      </c>
      <c r="R19" s="52">
        <v>8630</v>
      </c>
      <c r="S19" s="51">
        <v>1.448</v>
      </c>
      <c r="T19" s="51">
        <v>1.1319999999999999</v>
      </c>
      <c r="U19" s="50">
        <v>109.46</v>
      </c>
      <c r="V19" s="43">
        <v>5959.94</v>
      </c>
      <c r="W19" s="43">
        <v>6002.76</v>
      </c>
      <c r="X19" s="49">
        <f t="shared" si="5"/>
        <v>7623.674911660778</v>
      </c>
      <c r="Y19" s="48">
        <v>1.4484999999999999</v>
      </c>
    </row>
    <row r="20" spans="2:25">
      <c r="B20" s="47">
        <v>42508</v>
      </c>
      <c r="C20" s="46">
        <v>8580</v>
      </c>
      <c r="D20" s="45">
        <v>8585</v>
      </c>
      <c r="E20" s="44">
        <f t="shared" si="0"/>
        <v>8582.5</v>
      </c>
      <c r="F20" s="46">
        <v>8615</v>
      </c>
      <c r="G20" s="45">
        <v>8620</v>
      </c>
      <c r="H20" s="44">
        <f t="shared" si="1"/>
        <v>8617.5</v>
      </c>
      <c r="I20" s="46">
        <v>8730</v>
      </c>
      <c r="J20" s="45">
        <v>8830</v>
      </c>
      <c r="K20" s="44">
        <f t="shared" si="2"/>
        <v>8780</v>
      </c>
      <c r="L20" s="46">
        <v>8835</v>
      </c>
      <c r="M20" s="45">
        <v>8935</v>
      </c>
      <c r="N20" s="44">
        <f t="shared" si="3"/>
        <v>8885</v>
      </c>
      <c r="O20" s="46">
        <v>8930</v>
      </c>
      <c r="P20" s="45">
        <v>9030</v>
      </c>
      <c r="Q20" s="44">
        <f t="shared" si="4"/>
        <v>8980</v>
      </c>
      <c r="R20" s="52">
        <v>8585</v>
      </c>
      <c r="S20" s="51">
        <v>1.4549000000000001</v>
      </c>
      <c r="T20" s="51">
        <v>1.1284000000000001</v>
      </c>
      <c r="U20" s="50">
        <v>109.33</v>
      </c>
      <c r="V20" s="43">
        <v>5900.75</v>
      </c>
      <c r="W20" s="43">
        <v>5922.36</v>
      </c>
      <c r="X20" s="49">
        <f t="shared" si="5"/>
        <v>7608.1176887628499</v>
      </c>
      <c r="Y20" s="48">
        <v>1.4555</v>
      </c>
    </row>
    <row r="21" spans="2:25">
      <c r="B21" s="47">
        <v>42509</v>
      </c>
      <c r="C21" s="46">
        <v>8485</v>
      </c>
      <c r="D21" s="45">
        <v>8490</v>
      </c>
      <c r="E21" s="44">
        <f t="shared" si="0"/>
        <v>8487.5</v>
      </c>
      <c r="F21" s="46">
        <v>8530</v>
      </c>
      <c r="G21" s="45">
        <v>8535</v>
      </c>
      <c r="H21" s="44">
        <f t="shared" si="1"/>
        <v>8532.5</v>
      </c>
      <c r="I21" s="46">
        <v>8650</v>
      </c>
      <c r="J21" s="45">
        <v>8750</v>
      </c>
      <c r="K21" s="44">
        <f t="shared" si="2"/>
        <v>8700</v>
      </c>
      <c r="L21" s="46">
        <v>8755</v>
      </c>
      <c r="M21" s="45">
        <v>8855</v>
      </c>
      <c r="N21" s="44">
        <f t="shared" si="3"/>
        <v>8805</v>
      </c>
      <c r="O21" s="46">
        <v>8845</v>
      </c>
      <c r="P21" s="45">
        <v>8945</v>
      </c>
      <c r="Q21" s="44">
        <f t="shared" si="4"/>
        <v>8895</v>
      </c>
      <c r="R21" s="52">
        <v>8490</v>
      </c>
      <c r="S21" s="51">
        <v>1.4610000000000001</v>
      </c>
      <c r="T21" s="51">
        <v>1.1192</v>
      </c>
      <c r="U21" s="50">
        <v>109.91</v>
      </c>
      <c r="V21" s="43">
        <v>5811.09</v>
      </c>
      <c r="W21" s="43">
        <v>5839.09</v>
      </c>
      <c r="X21" s="49">
        <f t="shared" si="5"/>
        <v>7585.7755539671198</v>
      </c>
      <c r="Y21" s="48">
        <v>1.4617</v>
      </c>
    </row>
    <row r="22" spans="2:25">
      <c r="B22" s="47">
        <v>42510</v>
      </c>
      <c r="C22" s="46">
        <v>8520</v>
      </c>
      <c r="D22" s="45">
        <v>8525</v>
      </c>
      <c r="E22" s="44">
        <f t="shared" si="0"/>
        <v>8522.5</v>
      </c>
      <c r="F22" s="46">
        <v>8580</v>
      </c>
      <c r="G22" s="45">
        <v>8585</v>
      </c>
      <c r="H22" s="44">
        <f t="shared" si="1"/>
        <v>8582.5</v>
      </c>
      <c r="I22" s="46">
        <v>8700</v>
      </c>
      <c r="J22" s="45">
        <v>8800</v>
      </c>
      <c r="K22" s="44">
        <f t="shared" si="2"/>
        <v>8750</v>
      </c>
      <c r="L22" s="46">
        <v>8805</v>
      </c>
      <c r="M22" s="45">
        <v>8905</v>
      </c>
      <c r="N22" s="44">
        <f t="shared" si="3"/>
        <v>8855</v>
      </c>
      <c r="O22" s="46">
        <v>8895</v>
      </c>
      <c r="P22" s="45">
        <v>8995</v>
      </c>
      <c r="Q22" s="44">
        <f t="shared" si="4"/>
        <v>8945</v>
      </c>
      <c r="R22" s="52">
        <v>8525</v>
      </c>
      <c r="S22" s="51">
        <v>1.4571000000000001</v>
      </c>
      <c r="T22" s="51">
        <v>1.1221000000000001</v>
      </c>
      <c r="U22" s="50">
        <v>110.35</v>
      </c>
      <c r="V22" s="43">
        <v>5850.66</v>
      </c>
      <c r="W22" s="43">
        <v>5889.01</v>
      </c>
      <c r="X22" s="49">
        <f t="shared" si="5"/>
        <v>7597.3620889403792</v>
      </c>
      <c r="Y22" s="48">
        <v>1.4578</v>
      </c>
    </row>
    <row r="23" spans="2:25">
      <c r="B23" s="47">
        <v>42513</v>
      </c>
      <c r="C23" s="46">
        <v>8305</v>
      </c>
      <c r="D23" s="45">
        <v>8310</v>
      </c>
      <c r="E23" s="44">
        <f t="shared" si="0"/>
        <v>8307.5</v>
      </c>
      <c r="F23" s="46">
        <v>8330</v>
      </c>
      <c r="G23" s="45">
        <v>8335</v>
      </c>
      <c r="H23" s="44">
        <f t="shared" si="1"/>
        <v>8332.5</v>
      </c>
      <c r="I23" s="46">
        <v>8445</v>
      </c>
      <c r="J23" s="45">
        <v>8545</v>
      </c>
      <c r="K23" s="44">
        <f t="shared" si="2"/>
        <v>8495</v>
      </c>
      <c r="L23" s="46">
        <v>8550</v>
      </c>
      <c r="M23" s="45">
        <v>8650</v>
      </c>
      <c r="N23" s="44">
        <f t="shared" si="3"/>
        <v>8600</v>
      </c>
      <c r="O23" s="46">
        <v>8645</v>
      </c>
      <c r="P23" s="45">
        <v>8745</v>
      </c>
      <c r="Q23" s="44">
        <f t="shared" si="4"/>
        <v>8695</v>
      </c>
      <c r="R23" s="52">
        <v>8310</v>
      </c>
      <c r="S23" s="51">
        <v>1.4482999999999999</v>
      </c>
      <c r="T23" s="51">
        <v>1.1212</v>
      </c>
      <c r="U23" s="50">
        <v>109.48</v>
      </c>
      <c r="V23" s="43">
        <v>5737.76</v>
      </c>
      <c r="W23" s="43">
        <v>5752.24</v>
      </c>
      <c r="X23" s="49">
        <f t="shared" si="5"/>
        <v>7411.7017481270068</v>
      </c>
      <c r="Y23" s="48">
        <v>1.4490000000000001</v>
      </c>
    </row>
    <row r="24" spans="2:25">
      <c r="B24" s="47">
        <v>42514</v>
      </c>
      <c r="C24" s="46">
        <v>8335</v>
      </c>
      <c r="D24" s="45">
        <v>8340</v>
      </c>
      <c r="E24" s="44">
        <f t="shared" si="0"/>
        <v>8337.5</v>
      </c>
      <c r="F24" s="46">
        <v>8385</v>
      </c>
      <c r="G24" s="45">
        <v>8390</v>
      </c>
      <c r="H24" s="44">
        <f t="shared" si="1"/>
        <v>8387.5</v>
      </c>
      <c r="I24" s="46">
        <v>8500</v>
      </c>
      <c r="J24" s="45">
        <v>8600</v>
      </c>
      <c r="K24" s="44">
        <f t="shared" si="2"/>
        <v>8550</v>
      </c>
      <c r="L24" s="46">
        <v>8605</v>
      </c>
      <c r="M24" s="45">
        <v>8705</v>
      </c>
      <c r="N24" s="44">
        <f t="shared" si="3"/>
        <v>8655</v>
      </c>
      <c r="O24" s="46">
        <v>8700</v>
      </c>
      <c r="P24" s="45">
        <v>8800</v>
      </c>
      <c r="Q24" s="44">
        <f t="shared" si="4"/>
        <v>8750</v>
      </c>
      <c r="R24" s="52">
        <v>8340</v>
      </c>
      <c r="S24" s="51">
        <v>1.4601</v>
      </c>
      <c r="T24" s="51">
        <v>1.1171</v>
      </c>
      <c r="U24" s="50">
        <v>109.68</v>
      </c>
      <c r="V24" s="43">
        <v>5711.94</v>
      </c>
      <c r="W24" s="43">
        <v>5743.43</v>
      </c>
      <c r="X24" s="49">
        <f t="shared" si="5"/>
        <v>7465.759555993197</v>
      </c>
      <c r="Y24" s="48">
        <v>1.4608000000000001</v>
      </c>
    </row>
    <row r="25" spans="2:25">
      <c r="B25" s="47">
        <v>42515</v>
      </c>
      <c r="C25" s="46">
        <v>8335</v>
      </c>
      <c r="D25" s="45">
        <v>8340</v>
      </c>
      <c r="E25" s="44">
        <f t="shared" si="0"/>
        <v>8337.5</v>
      </c>
      <c r="F25" s="46">
        <v>8375</v>
      </c>
      <c r="G25" s="45">
        <v>8380</v>
      </c>
      <c r="H25" s="44">
        <f t="shared" si="1"/>
        <v>8377.5</v>
      </c>
      <c r="I25" s="46">
        <v>8490</v>
      </c>
      <c r="J25" s="45">
        <v>8590</v>
      </c>
      <c r="K25" s="44">
        <f t="shared" si="2"/>
        <v>8540</v>
      </c>
      <c r="L25" s="46">
        <v>8595</v>
      </c>
      <c r="M25" s="45">
        <v>8695</v>
      </c>
      <c r="N25" s="44">
        <f t="shared" si="3"/>
        <v>8645</v>
      </c>
      <c r="O25" s="46">
        <v>8685</v>
      </c>
      <c r="P25" s="45">
        <v>8785</v>
      </c>
      <c r="Q25" s="44">
        <f t="shared" si="4"/>
        <v>8735</v>
      </c>
      <c r="R25" s="52">
        <v>8340</v>
      </c>
      <c r="S25" s="51">
        <v>1.4693000000000001</v>
      </c>
      <c r="T25" s="51">
        <v>1.115</v>
      </c>
      <c r="U25" s="50">
        <v>110.16</v>
      </c>
      <c r="V25" s="43">
        <v>5676.17</v>
      </c>
      <c r="W25" s="43">
        <v>5700.29</v>
      </c>
      <c r="X25" s="49">
        <f t="shared" si="5"/>
        <v>7479.820627802691</v>
      </c>
      <c r="Y25" s="48">
        <v>1.4701</v>
      </c>
    </row>
    <row r="26" spans="2:25">
      <c r="B26" s="47">
        <v>42516</v>
      </c>
      <c r="C26" s="46">
        <v>8370</v>
      </c>
      <c r="D26" s="45">
        <v>8375</v>
      </c>
      <c r="E26" s="44">
        <f t="shared" si="0"/>
        <v>8372.5</v>
      </c>
      <c r="F26" s="46">
        <v>8430</v>
      </c>
      <c r="G26" s="45">
        <v>8435</v>
      </c>
      <c r="H26" s="44">
        <f t="shared" si="1"/>
        <v>8432.5</v>
      </c>
      <c r="I26" s="46">
        <v>8545</v>
      </c>
      <c r="J26" s="45">
        <v>8645</v>
      </c>
      <c r="K26" s="44">
        <f t="shared" si="2"/>
        <v>8595</v>
      </c>
      <c r="L26" s="46">
        <v>8650</v>
      </c>
      <c r="M26" s="45">
        <v>8750</v>
      </c>
      <c r="N26" s="44">
        <f t="shared" si="3"/>
        <v>8700</v>
      </c>
      <c r="O26" s="46">
        <v>8740</v>
      </c>
      <c r="P26" s="45">
        <v>8840</v>
      </c>
      <c r="Q26" s="44">
        <f t="shared" si="4"/>
        <v>8790</v>
      </c>
      <c r="R26" s="52">
        <v>8375</v>
      </c>
      <c r="S26" s="51">
        <v>1.4703999999999999</v>
      </c>
      <c r="T26" s="51">
        <v>1.1171</v>
      </c>
      <c r="U26" s="50">
        <v>110.09</v>
      </c>
      <c r="V26" s="43">
        <v>5695.73</v>
      </c>
      <c r="W26" s="43">
        <v>5733.41</v>
      </c>
      <c r="X26" s="49">
        <f t="shared" si="5"/>
        <v>7497.0906812281801</v>
      </c>
      <c r="Y26" s="48">
        <v>1.4712000000000001</v>
      </c>
    </row>
    <row r="27" spans="2:25">
      <c r="B27" s="47">
        <v>42517</v>
      </c>
      <c r="C27" s="46">
        <v>8370</v>
      </c>
      <c r="D27" s="45">
        <v>8375</v>
      </c>
      <c r="E27" s="44">
        <f t="shared" si="0"/>
        <v>8372.5</v>
      </c>
      <c r="F27" s="46">
        <v>8420</v>
      </c>
      <c r="G27" s="45">
        <v>8425</v>
      </c>
      <c r="H27" s="44">
        <f t="shared" si="1"/>
        <v>8422.5</v>
      </c>
      <c r="I27" s="46">
        <v>8535</v>
      </c>
      <c r="J27" s="45">
        <v>8635</v>
      </c>
      <c r="K27" s="44">
        <f t="shared" si="2"/>
        <v>8585</v>
      </c>
      <c r="L27" s="46">
        <v>8635</v>
      </c>
      <c r="M27" s="45">
        <v>8735</v>
      </c>
      <c r="N27" s="44">
        <f t="shared" si="3"/>
        <v>8685</v>
      </c>
      <c r="O27" s="46">
        <v>8730</v>
      </c>
      <c r="P27" s="45">
        <v>8830</v>
      </c>
      <c r="Q27" s="44">
        <f t="shared" si="4"/>
        <v>8780</v>
      </c>
      <c r="R27" s="52">
        <v>8375</v>
      </c>
      <c r="S27" s="51">
        <v>1.4649000000000001</v>
      </c>
      <c r="T27" s="51">
        <v>1.1166</v>
      </c>
      <c r="U27" s="50">
        <v>109.68</v>
      </c>
      <c r="V27" s="43">
        <v>5717.11</v>
      </c>
      <c r="W27" s="43">
        <v>5747.71</v>
      </c>
      <c r="X27" s="49">
        <f t="shared" si="5"/>
        <v>7500.4477879276374</v>
      </c>
      <c r="Y27" s="48">
        <v>1.4658</v>
      </c>
    </row>
    <row r="28" spans="2:25">
      <c r="B28" s="47">
        <v>42521</v>
      </c>
      <c r="C28" s="46">
        <v>8455</v>
      </c>
      <c r="D28" s="45">
        <v>8465</v>
      </c>
      <c r="E28" s="44">
        <f t="shared" si="0"/>
        <v>8460</v>
      </c>
      <c r="F28" s="46">
        <v>8510</v>
      </c>
      <c r="G28" s="45">
        <v>8520</v>
      </c>
      <c r="H28" s="44">
        <f t="shared" si="1"/>
        <v>8515</v>
      </c>
      <c r="I28" s="46">
        <v>8625</v>
      </c>
      <c r="J28" s="45">
        <v>8725</v>
      </c>
      <c r="K28" s="44">
        <f t="shared" si="2"/>
        <v>8675</v>
      </c>
      <c r="L28" s="46">
        <v>8730</v>
      </c>
      <c r="M28" s="45">
        <v>8830</v>
      </c>
      <c r="N28" s="44">
        <f t="shared" si="3"/>
        <v>8780</v>
      </c>
      <c r="O28" s="46">
        <v>8820</v>
      </c>
      <c r="P28" s="45">
        <v>8920</v>
      </c>
      <c r="Q28" s="44">
        <f t="shared" si="4"/>
        <v>8870</v>
      </c>
      <c r="R28" s="52">
        <v>8465</v>
      </c>
      <c r="S28" s="51">
        <v>1.4643999999999999</v>
      </c>
      <c r="T28" s="51">
        <v>1.1163000000000001</v>
      </c>
      <c r="U28" s="50">
        <v>111.02</v>
      </c>
      <c r="V28" s="43">
        <v>5780.52</v>
      </c>
      <c r="W28" s="43">
        <v>5814.51</v>
      </c>
      <c r="X28" s="49">
        <f t="shared" si="5"/>
        <v>7583.0869837857199</v>
      </c>
      <c r="Y28" s="48">
        <v>1.4653</v>
      </c>
    </row>
    <row r="29" spans="2:25" s="10" customFormat="1">
      <c r="B29" s="42" t="s">
        <v>11</v>
      </c>
      <c r="C29" s="41">
        <f>ROUND(AVERAGE(C9:C28),2)</f>
        <v>8682.5</v>
      </c>
      <c r="D29" s="40">
        <f>ROUND(AVERAGE(D9:D28),2)</f>
        <v>8689.25</v>
      </c>
      <c r="E29" s="39">
        <f>ROUND(AVERAGE(C29:D29),2)</f>
        <v>8685.8799999999992</v>
      </c>
      <c r="F29" s="41">
        <f>ROUND(AVERAGE(F9:F28),2)</f>
        <v>8727.25</v>
      </c>
      <c r="G29" s="40">
        <f>ROUND(AVERAGE(G9:G28),2)</f>
        <v>8737.5</v>
      </c>
      <c r="H29" s="39">
        <f>ROUND(AVERAGE(F29:G29),2)</f>
        <v>8732.3799999999992</v>
      </c>
      <c r="I29" s="41">
        <f>ROUND(AVERAGE(I9:I28),2)</f>
        <v>8848.75</v>
      </c>
      <c r="J29" s="40">
        <f>ROUND(AVERAGE(J9:J28),2)</f>
        <v>8948.75</v>
      </c>
      <c r="K29" s="39">
        <f>ROUND(AVERAGE(I29:J29),2)</f>
        <v>8898.75</v>
      </c>
      <c r="L29" s="41">
        <f>ROUND(AVERAGE(L9:L28),2)</f>
        <v>8952.25</v>
      </c>
      <c r="M29" s="40">
        <f>ROUND(AVERAGE(M9:M28),2)</f>
        <v>9052.25</v>
      </c>
      <c r="N29" s="39">
        <f>ROUND(AVERAGE(L29:M29),2)</f>
        <v>9002.25</v>
      </c>
      <c r="O29" s="41">
        <f>ROUND(AVERAGE(O9:O28),2)</f>
        <v>9042.75</v>
      </c>
      <c r="P29" s="40">
        <f>ROUND(AVERAGE(P9:P28),2)</f>
        <v>9142.75</v>
      </c>
      <c r="Q29" s="39">
        <f>ROUND(AVERAGE(O29:P29),2)</f>
        <v>9092.75</v>
      </c>
      <c r="R29" s="38">
        <f>ROUND(AVERAGE(R9:R28),2)</f>
        <v>8689.25</v>
      </c>
      <c r="S29" s="37">
        <f>ROUND(AVERAGE(S9:S28),4)</f>
        <v>1.4530000000000001</v>
      </c>
      <c r="T29" s="36">
        <f>ROUND(AVERAGE(T9:T28),4)</f>
        <v>1.1309</v>
      </c>
      <c r="U29" s="175">
        <f>ROUND(AVERAGE(U9:U28),2)</f>
        <v>108.95</v>
      </c>
      <c r="V29" s="35">
        <f>AVERAGE(V9:V28)</f>
        <v>5980.8279999999995</v>
      </c>
      <c r="W29" s="35">
        <f>AVERAGE(W9:W28)</f>
        <v>6011.5404999999992</v>
      </c>
      <c r="X29" s="35">
        <f>AVERAGE(X9:X28)</f>
        <v>7681.3414924393192</v>
      </c>
      <c r="Y29" s="34">
        <f>AVERAGE(Y9:Y28)</f>
        <v>1.4536200000000001</v>
      </c>
    </row>
    <row r="30" spans="2:25" s="5" customFormat="1">
      <c r="B30" s="33" t="s">
        <v>12</v>
      </c>
      <c r="C30" s="32">
        <f t="shared" ref="C30:Y30" si="6">MAX(C9:C28)</f>
        <v>9550</v>
      </c>
      <c r="D30" s="31">
        <f t="shared" si="6"/>
        <v>9555</v>
      </c>
      <c r="E30" s="30">
        <f t="shared" si="6"/>
        <v>9552.5</v>
      </c>
      <c r="F30" s="32">
        <f t="shared" si="6"/>
        <v>9565</v>
      </c>
      <c r="G30" s="31">
        <f t="shared" si="6"/>
        <v>9575</v>
      </c>
      <c r="H30" s="30">
        <f t="shared" si="6"/>
        <v>9570</v>
      </c>
      <c r="I30" s="32">
        <f t="shared" si="6"/>
        <v>9690</v>
      </c>
      <c r="J30" s="31">
        <f t="shared" si="6"/>
        <v>9790</v>
      </c>
      <c r="K30" s="30">
        <f t="shared" si="6"/>
        <v>9740</v>
      </c>
      <c r="L30" s="32">
        <f t="shared" si="6"/>
        <v>9790</v>
      </c>
      <c r="M30" s="31">
        <f t="shared" si="6"/>
        <v>9890</v>
      </c>
      <c r="N30" s="30">
        <f t="shared" si="6"/>
        <v>9840</v>
      </c>
      <c r="O30" s="32">
        <f t="shared" si="6"/>
        <v>9875</v>
      </c>
      <c r="P30" s="31">
        <f t="shared" si="6"/>
        <v>9975</v>
      </c>
      <c r="Q30" s="30">
        <f t="shared" si="6"/>
        <v>9925</v>
      </c>
      <c r="R30" s="29">
        <f t="shared" si="6"/>
        <v>9555</v>
      </c>
      <c r="S30" s="28">
        <f t="shared" si="6"/>
        <v>1.4703999999999999</v>
      </c>
      <c r="T30" s="27">
        <f t="shared" si="6"/>
        <v>1.1566000000000001</v>
      </c>
      <c r="U30" s="26">
        <f t="shared" si="6"/>
        <v>111.02</v>
      </c>
      <c r="V30" s="25">
        <f t="shared" si="6"/>
        <v>6531.1</v>
      </c>
      <c r="W30" s="25">
        <f t="shared" si="6"/>
        <v>6542.98</v>
      </c>
      <c r="X30" s="25">
        <f t="shared" si="6"/>
        <v>8261.2830710703784</v>
      </c>
      <c r="Y30" s="24">
        <f t="shared" si="6"/>
        <v>1.4712000000000001</v>
      </c>
    </row>
    <row r="31" spans="2:25" s="5" customFormat="1" ht="13.5" thickBot="1">
      <c r="B31" s="23" t="s">
        <v>13</v>
      </c>
      <c r="C31" s="22">
        <f t="shared" ref="C31:Y31" si="7">MIN(C9:C28)</f>
        <v>8305</v>
      </c>
      <c r="D31" s="21">
        <f t="shared" si="7"/>
        <v>8310</v>
      </c>
      <c r="E31" s="20">
        <f t="shared" si="7"/>
        <v>8307.5</v>
      </c>
      <c r="F31" s="22">
        <f t="shared" si="7"/>
        <v>8330</v>
      </c>
      <c r="G31" s="21">
        <f t="shared" si="7"/>
        <v>8335</v>
      </c>
      <c r="H31" s="20">
        <f t="shared" si="7"/>
        <v>8332.5</v>
      </c>
      <c r="I31" s="22">
        <f t="shared" si="7"/>
        <v>8445</v>
      </c>
      <c r="J31" s="21">
        <f t="shared" si="7"/>
        <v>8545</v>
      </c>
      <c r="K31" s="20">
        <f t="shared" si="7"/>
        <v>8495</v>
      </c>
      <c r="L31" s="22">
        <f t="shared" si="7"/>
        <v>8550</v>
      </c>
      <c r="M31" s="21">
        <f t="shared" si="7"/>
        <v>8650</v>
      </c>
      <c r="N31" s="20">
        <f t="shared" si="7"/>
        <v>8600</v>
      </c>
      <c r="O31" s="22">
        <f t="shared" si="7"/>
        <v>8645</v>
      </c>
      <c r="P31" s="21">
        <f t="shared" si="7"/>
        <v>8745</v>
      </c>
      <c r="Q31" s="20">
        <f t="shared" si="7"/>
        <v>8695</v>
      </c>
      <c r="R31" s="19">
        <f t="shared" si="7"/>
        <v>8310</v>
      </c>
      <c r="S31" s="18">
        <f t="shared" si="7"/>
        <v>1.4368000000000001</v>
      </c>
      <c r="T31" s="17">
        <f t="shared" si="7"/>
        <v>1.115</v>
      </c>
      <c r="U31" s="16">
        <f t="shared" si="7"/>
        <v>105.87</v>
      </c>
      <c r="V31" s="15">
        <f t="shared" si="7"/>
        <v>5676.17</v>
      </c>
      <c r="W31" s="15">
        <f t="shared" si="7"/>
        <v>5700.29</v>
      </c>
      <c r="X31" s="15">
        <f t="shared" si="7"/>
        <v>7411.7017481270068</v>
      </c>
      <c r="Y31" s="14">
        <f t="shared" si="7"/>
        <v>1.4373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defaultRowHeight="12.75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>
      <c r="B3" s="6" t="s">
        <v>19</v>
      </c>
    </row>
    <row r="4" spans="1:19">
      <c r="B4" s="61" t="s">
        <v>22</v>
      </c>
    </row>
    <row r="6" spans="1:19" ht="13.5" thickBot="1">
      <c r="B6" s="1">
        <v>42493</v>
      </c>
    </row>
    <row r="7" spans="1:19" ht="13.5" thickBot="1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5" thickBot="1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>
      <c r="B9" s="47">
        <v>42493</v>
      </c>
      <c r="C9" s="46">
        <v>50</v>
      </c>
      <c r="D9" s="45">
        <v>100</v>
      </c>
      <c r="E9" s="44">
        <f t="shared" ref="E9:E28" si="0">AVERAGE(C9:D9)</f>
        <v>75</v>
      </c>
      <c r="F9" s="46">
        <v>65</v>
      </c>
      <c r="G9" s="45">
        <v>115</v>
      </c>
      <c r="H9" s="44">
        <f t="shared" ref="H9:H28" si="1">AVERAGE(F9:G9)</f>
        <v>90</v>
      </c>
      <c r="I9" s="46">
        <v>145</v>
      </c>
      <c r="J9" s="45">
        <v>155</v>
      </c>
      <c r="K9" s="44">
        <f t="shared" ref="K9:K28" si="2">AVERAGE(I9:J9)</f>
        <v>150</v>
      </c>
      <c r="L9" s="52">
        <v>100</v>
      </c>
      <c r="M9" s="51">
        <v>1.4630000000000001</v>
      </c>
      <c r="N9" s="53">
        <v>1.1566000000000001</v>
      </c>
      <c r="O9" s="50">
        <v>105.87</v>
      </c>
      <c r="P9" s="43">
        <v>68.349999999999994</v>
      </c>
      <c r="Q9" s="43">
        <v>78.58</v>
      </c>
      <c r="R9" s="49">
        <f t="shared" ref="R9:R28" si="3">L9/N9</f>
        <v>86.460314715545564</v>
      </c>
      <c r="S9" s="48">
        <v>1.4634</v>
      </c>
    </row>
    <row r="10" spans="1:19">
      <c r="B10" s="47">
        <v>42494</v>
      </c>
      <c r="C10" s="46">
        <v>50</v>
      </c>
      <c r="D10" s="45">
        <v>100</v>
      </c>
      <c r="E10" s="44">
        <f t="shared" si="0"/>
        <v>75</v>
      </c>
      <c r="F10" s="46">
        <v>65</v>
      </c>
      <c r="G10" s="45">
        <v>115</v>
      </c>
      <c r="H10" s="44">
        <f t="shared" si="1"/>
        <v>90</v>
      </c>
      <c r="I10" s="46">
        <v>145</v>
      </c>
      <c r="J10" s="45">
        <v>155</v>
      </c>
      <c r="K10" s="44">
        <f t="shared" si="2"/>
        <v>150</v>
      </c>
      <c r="L10" s="52">
        <v>100</v>
      </c>
      <c r="M10" s="51">
        <v>1.4511000000000001</v>
      </c>
      <c r="N10" s="51">
        <v>1.1505000000000001</v>
      </c>
      <c r="O10" s="50">
        <v>106.62</v>
      </c>
      <c r="P10" s="43">
        <v>68.91</v>
      </c>
      <c r="Q10" s="43">
        <v>79.22</v>
      </c>
      <c r="R10" s="49">
        <f t="shared" si="3"/>
        <v>86.918730986527592</v>
      </c>
      <c r="S10" s="48">
        <v>1.4516</v>
      </c>
    </row>
    <row r="11" spans="1:19">
      <c r="B11" s="47">
        <v>42495</v>
      </c>
      <c r="C11" s="46">
        <v>50</v>
      </c>
      <c r="D11" s="45">
        <v>100</v>
      </c>
      <c r="E11" s="44">
        <f t="shared" si="0"/>
        <v>75</v>
      </c>
      <c r="F11" s="46">
        <v>65</v>
      </c>
      <c r="G11" s="45">
        <v>115</v>
      </c>
      <c r="H11" s="44">
        <f t="shared" si="1"/>
        <v>90</v>
      </c>
      <c r="I11" s="46">
        <v>145</v>
      </c>
      <c r="J11" s="45">
        <v>155</v>
      </c>
      <c r="K11" s="44">
        <f t="shared" si="2"/>
        <v>150</v>
      </c>
      <c r="L11" s="52">
        <v>100</v>
      </c>
      <c r="M11" s="51">
        <v>1.4489000000000001</v>
      </c>
      <c r="N11" s="51">
        <v>1.1433</v>
      </c>
      <c r="O11" s="50">
        <v>107.17</v>
      </c>
      <c r="P11" s="43">
        <v>69.02</v>
      </c>
      <c r="Q11" s="43">
        <v>79.34</v>
      </c>
      <c r="R11" s="49">
        <f t="shared" si="3"/>
        <v>87.466106883582611</v>
      </c>
      <c r="S11" s="48">
        <v>1.4494</v>
      </c>
    </row>
    <row r="12" spans="1:19">
      <c r="B12" s="47">
        <v>42496</v>
      </c>
      <c r="C12" s="46">
        <v>50</v>
      </c>
      <c r="D12" s="45">
        <v>100</v>
      </c>
      <c r="E12" s="44">
        <f t="shared" si="0"/>
        <v>75</v>
      </c>
      <c r="F12" s="46">
        <v>65</v>
      </c>
      <c r="G12" s="45">
        <v>115</v>
      </c>
      <c r="H12" s="44">
        <f t="shared" si="1"/>
        <v>90</v>
      </c>
      <c r="I12" s="46">
        <v>145</v>
      </c>
      <c r="J12" s="45">
        <v>155</v>
      </c>
      <c r="K12" s="44">
        <f t="shared" si="2"/>
        <v>150</v>
      </c>
      <c r="L12" s="52">
        <v>100</v>
      </c>
      <c r="M12" s="51">
        <v>1.4481999999999999</v>
      </c>
      <c r="N12" s="51">
        <v>1.1426000000000001</v>
      </c>
      <c r="O12" s="50">
        <v>106.95</v>
      </c>
      <c r="P12" s="43">
        <v>69.05</v>
      </c>
      <c r="Q12" s="43">
        <v>79.38</v>
      </c>
      <c r="R12" s="49">
        <f t="shared" si="3"/>
        <v>87.519691930684402</v>
      </c>
      <c r="S12" s="48">
        <v>1.4487000000000001</v>
      </c>
    </row>
    <row r="13" spans="1:19">
      <c r="B13" s="47">
        <v>42499</v>
      </c>
      <c r="C13" s="46">
        <v>50</v>
      </c>
      <c r="D13" s="45">
        <v>100</v>
      </c>
      <c r="E13" s="44">
        <f t="shared" si="0"/>
        <v>75</v>
      </c>
      <c r="F13" s="46">
        <v>65</v>
      </c>
      <c r="G13" s="45">
        <v>115</v>
      </c>
      <c r="H13" s="44">
        <f t="shared" si="1"/>
        <v>90</v>
      </c>
      <c r="I13" s="46">
        <v>145</v>
      </c>
      <c r="J13" s="45">
        <v>155</v>
      </c>
      <c r="K13" s="44">
        <f t="shared" si="2"/>
        <v>150</v>
      </c>
      <c r="L13" s="52">
        <v>100</v>
      </c>
      <c r="M13" s="51">
        <v>1.4414</v>
      </c>
      <c r="N13" s="51">
        <v>1.1382000000000001</v>
      </c>
      <c r="O13" s="50">
        <v>108.33</v>
      </c>
      <c r="P13" s="43">
        <v>69.38</v>
      </c>
      <c r="Q13" s="43">
        <v>79.760000000000005</v>
      </c>
      <c r="R13" s="49">
        <f t="shared" si="3"/>
        <v>87.858021437357223</v>
      </c>
      <c r="S13" s="48">
        <v>1.4419</v>
      </c>
    </row>
    <row r="14" spans="1:19">
      <c r="B14" s="47">
        <v>42500</v>
      </c>
      <c r="C14" s="46">
        <v>50</v>
      </c>
      <c r="D14" s="45">
        <v>100</v>
      </c>
      <c r="E14" s="44">
        <f t="shared" si="0"/>
        <v>75</v>
      </c>
      <c r="F14" s="46">
        <v>65</v>
      </c>
      <c r="G14" s="45">
        <v>115</v>
      </c>
      <c r="H14" s="44">
        <f t="shared" si="1"/>
        <v>90</v>
      </c>
      <c r="I14" s="46">
        <v>145</v>
      </c>
      <c r="J14" s="45">
        <v>155</v>
      </c>
      <c r="K14" s="44">
        <f t="shared" si="2"/>
        <v>150</v>
      </c>
      <c r="L14" s="52">
        <v>100</v>
      </c>
      <c r="M14" s="51">
        <v>1.4429000000000001</v>
      </c>
      <c r="N14" s="51">
        <v>1.1367</v>
      </c>
      <c r="O14" s="50">
        <v>109.19</v>
      </c>
      <c r="P14" s="43">
        <v>69.3</v>
      </c>
      <c r="Q14" s="43">
        <v>79.67</v>
      </c>
      <c r="R14" s="49">
        <f t="shared" si="3"/>
        <v>87.973959707926454</v>
      </c>
      <c r="S14" s="48">
        <v>1.4434</v>
      </c>
    </row>
    <row r="15" spans="1:19">
      <c r="B15" s="47">
        <v>42501</v>
      </c>
      <c r="C15" s="46">
        <v>50</v>
      </c>
      <c r="D15" s="45">
        <v>100</v>
      </c>
      <c r="E15" s="44">
        <f t="shared" si="0"/>
        <v>75</v>
      </c>
      <c r="F15" s="46">
        <v>65</v>
      </c>
      <c r="G15" s="45">
        <v>115</v>
      </c>
      <c r="H15" s="44">
        <f t="shared" si="1"/>
        <v>90</v>
      </c>
      <c r="I15" s="46">
        <v>145</v>
      </c>
      <c r="J15" s="45">
        <v>155</v>
      </c>
      <c r="K15" s="44">
        <f t="shared" si="2"/>
        <v>150</v>
      </c>
      <c r="L15" s="52">
        <v>100</v>
      </c>
      <c r="M15" s="51">
        <v>1.4442999999999999</v>
      </c>
      <c r="N15" s="51">
        <v>1.1398999999999999</v>
      </c>
      <c r="O15" s="50">
        <v>108.72</v>
      </c>
      <c r="P15" s="43">
        <v>69.239999999999995</v>
      </c>
      <c r="Q15" s="43">
        <v>79.599999999999994</v>
      </c>
      <c r="R15" s="49">
        <f t="shared" si="3"/>
        <v>87.726993595929471</v>
      </c>
      <c r="S15" s="48">
        <v>1.4448000000000001</v>
      </c>
    </row>
    <row r="16" spans="1:19">
      <c r="B16" s="47">
        <v>42502</v>
      </c>
      <c r="C16" s="46">
        <v>50</v>
      </c>
      <c r="D16" s="45">
        <v>100</v>
      </c>
      <c r="E16" s="44">
        <f t="shared" si="0"/>
        <v>75</v>
      </c>
      <c r="F16" s="46">
        <v>65</v>
      </c>
      <c r="G16" s="45">
        <v>115</v>
      </c>
      <c r="H16" s="44">
        <f t="shared" si="1"/>
        <v>90</v>
      </c>
      <c r="I16" s="46">
        <v>145</v>
      </c>
      <c r="J16" s="45">
        <v>155</v>
      </c>
      <c r="K16" s="44">
        <f t="shared" si="2"/>
        <v>150</v>
      </c>
      <c r="L16" s="52">
        <v>100</v>
      </c>
      <c r="M16" s="51">
        <v>1.4446000000000001</v>
      </c>
      <c r="N16" s="51">
        <v>1.1379999999999999</v>
      </c>
      <c r="O16" s="50">
        <v>109.39</v>
      </c>
      <c r="P16" s="43">
        <v>69.22</v>
      </c>
      <c r="Q16" s="43">
        <v>79.58</v>
      </c>
      <c r="R16" s="49">
        <f t="shared" si="3"/>
        <v>87.873462214411262</v>
      </c>
      <c r="S16" s="48">
        <v>1.4451000000000001</v>
      </c>
    </row>
    <row r="17" spans="2:19">
      <c r="B17" s="47">
        <v>42503</v>
      </c>
      <c r="C17" s="46">
        <v>50</v>
      </c>
      <c r="D17" s="45">
        <v>100</v>
      </c>
      <c r="E17" s="44">
        <f t="shared" si="0"/>
        <v>75</v>
      </c>
      <c r="F17" s="46">
        <v>65</v>
      </c>
      <c r="G17" s="45">
        <v>115</v>
      </c>
      <c r="H17" s="44">
        <f t="shared" si="1"/>
        <v>90</v>
      </c>
      <c r="I17" s="46">
        <v>145</v>
      </c>
      <c r="J17" s="45">
        <v>155</v>
      </c>
      <c r="K17" s="44">
        <f t="shared" si="2"/>
        <v>150</v>
      </c>
      <c r="L17" s="52">
        <v>100</v>
      </c>
      <c r="M17" s="51">
        <v>1.4406000000000001</v>
      </c>
      <c r="N17" s="51">
        <v>1.1351</v>
      </c>
      <c r="O17" s="50">
        <v>108.82</v>
      </c>
      <c r="P17" s="43">
        <v>69.42</v>
      </c>
      <c r="Q17" s="43">
        <v>79.8</v>
      </c>
      <c r="R17" s="49">
        <f t="shared" si="3"/>
        <v>88.097964937009962</v>
      </c>
      <c r="S17" s="48">
        <v>1.4411</v>
      </c>
    </row>
    <row r="18" spans="2:19">
      <c r="B18" s="47">
        <v>42506</v>
      </c>
      <c r="C18" s="46">
        <v>50</v>
      </c>
      <c r="D18" s="45">
        <v>100</v>
      </c>
      <c r="E18" s="44">
        <f t="shared" si="0"/>
        <v>75</v>
      </c>
      <c r="F18" s="46">
        <v>65</v>
      </c>
      <c r="G18" s="45">
        <v>115</v>
      </c>
      <c r="H18" s="44">
        <f t="shared" si="1"/>
        <v>90</v>
      </c>
      <c r="I18" s="46">
        <v>145</v>
      </c>
      <c r="J18" s="45">
        <v>155</v>
      </c>
      <c r="K18" s="44">
        <f t="shared" si="2"/>
        <v>150</v>
      </c>
      <c r="L18" s="52">
        <v>100</v>
      </c>
      <c r="M18" s="51">
        <v>1.4368000000000001</v>
      </c>
      <c r="N18" s="51">
        <v>1.1321000000000001</v>
      </c>
      <c r="O18" s="50">
        <v>108.87</v>
      </c>
      <c r="P18" s="43">
        <v>69.599999999999994</v>
      </c>
      <c r="Q18" s="43">
        <v>80.010000000000005</v>
      </c>
      <c r="R18" s="49">
        <f t="shared" si="3"/>
        <v>88.331419485911127</v>
      </c>
      <c r="S18" s="48">
        <v>1.4373</v>
      </c>
    </row>
    <row r="19" spans="2:19">
      <c r="B19" s="47">
        <v>42507</v>
      </c>
      <c r="C19" s="46">
        <v>50</v>
      </c>
      <c r="D19" s="45">
        <v>100</v>
      </c>
      <c r="E19" s="44">
        <f t="shared" si="0"/>
        <v>75</v>
      </c>
      <c r="F19" s="46">
        <v>65</v>
      </c>
      <c r="G19" s="45">
        <v>115</v>
      </c>
      <c r="H19" s="44">
        <f t="shared" si="1"/>
        <v>90</v>
      </c>
      <c r="I19" s="46">
        <v>145</v>
      </c>
      <c r="J19" s="45">
        <v>155</v>
      </c>
      <c r="K19" s="44">
        <f t="shared" si="2"/>
        <v>150</v>
      </c>
      <c r="L19" s="52">
        <v>100</v>
      </c>
      <c r="M19" s="51">
        <v>1.448</v>
      </c>
      <c r="N19" s="51">
        <v>1.1319999999999999</v>
      </c>
      <c r="O19" s="50">
        <v>109.46</v>
      </c>
      <c r="P19" s="43">
        <v>69.06</v>
      </c>
      <c r="Q19" s="43">
        <v>79.39</v>
      </c>
      <c r="R19" s="49">
        <f t="shared" si="3"/>
        <v>88.339222614840992</v>
      </c>
      <c r="S19" s="48">
        <v>1.4484999999999999</v>
      </c>
    </row>
    <row r="20" spans="2:19">
      <c r="B20" s="47">
        <v>42508</v>
      </c>
      <c r="C20" s="46">
        <v>50</v>
      </c>
      <c r="D20" s="45">
        <v>100</v>
      </c>
      <c r="E20" s="44">
        <f t="shared" si="0"/>
        <v>75</v>
      </c>
      <c r="F20" s="46">
        <v>65</v>
      </c>
      <c r="G20" s="45">
        <v>115</v>
      </c>
      <c r="H20" s="44">
        <f t="shared" si="1"/>
        <v>90</v>
      </c>
      <c r="I20" s="46">
        <v>145</v>
      </c>
      <c r="J20" s="45">
        <v>155</v>
      </c>
      <c r="K20" s="44">
        <f t="shared" si="2"/>
        <v>150</v>
      </c>
      <c r="L20" s="52">
        <v>100</v>
      </c>
      <c r="M20" s="51">
        <v>1.4549000000000001</v>
      </c>
      <c r="N20" s="51">
        <v>1.1284000000000001</v>
      </c>
      <c r="O20" s="50">
        <v>109.33</v>
      </c>
      <c r="P20" s="43">
        <v>68.73</v>
      </c>
      <c r="Q20" s="43">
        <v>79.010000000000005</v>
      </c>
      <c r="R20" s="49">
        <f t="shared" si="3"/>
        <v>88.621056362991837</v>
      </c>
      <c r="S20" s="48">
        <v>1.4555</v>
      </c>
    </row>
    <row r="21" spans="2:19">
      <c r="B21" s="47">
        <v>42509</v>
      </c>
      <c r="C21" s="46">
        <v>50</v>
      </c>
      <c r="D21" s="45">
        <v>100</v>
      </c>
      <c r="E21" s="44">
        <f t="shared" si="0"/>
        <v>75</v>
      </c>
      <c r="F21" s="46">
        <v>65</v>
      </c>
      <c r="G21" s="45">
        <v>115</v>
      </c>
      <c r="H21" s="44">
        <f t="shared" si="1"/>
        <v>90</v>
      </c>
      <c r="I21" s="46">
        <v>145</v>
      </c>
      <c r="J21" s="45">
        <v>155</v>
      </c>
      <c r="K21" s="44">
        <f t="shared" si="2"/>
        <v>150</v>
      </c>
      <c r="L21" s="52">
        <v>100</v>
      </c>
      <c r="M21" s="51">
        <v>1.4610000000000001</v>
      </c>
      <c r="N21" s="51">
        <v>1.1192</v>
      </c>
      <c r="O21" s="50">
        <v>109.91</v>
      </c>
      <c r="P21" s="43">
        <v>68.45</v>
      </c>
      <c r="Q21" s="43">
        <v>78.680000000000007</v>
      </c>
      <c r="R21" s="49">
        <f t="shared" si="3"/>
        <v>89.349535382416008</v>
      </c>
      <c r="S21" s="48">
        <v>1.4617</v>
      </c>
    </row>
    <row r="22" spans="2:19">
      <c r="B22" s="47">
        <v>42510</v>
      </c>
      <c r="C22" s="46">
        <v>50</v>
      </c>
      <c r="D22" s="45">
        <v>100</v>
      </c>
      <c r="E22" s="44">
        <f t="shared" si="0"/>
        <v>75</v>
      </c>
      <c r="F22" s="46">
        <v>65</v>
      </c>
      <c r="G22" s="45">
        <v>115</v>
      </c>
      <c r="H22" s="44">
        <f t="shared" si="1"/>
        <v>90</v>
      </c>
      <c r="I22" s="46">
        <v>145</v>
      </c>
      <c r="J22" s="45">
        <v>155</v>
      </c>
      <c r="K22" s="44">
        <f t="shared" si="2"/>
        <v>150</v>
      </c>
      <c r="L22" s="52">
        <v>100</v>
      </c>
      <c r="M22" s="51">
        <v>1.4571000000000001</v>
      </c>
      <c r="N22" s="51">
        <v>1.1221000000000001</v>
      </c>
      <c r="O22" s="50">
        <v>110.35</v>
      </c>
      <c r="P22" s="43">
        <v>68.63</v>
      </c>
      <c r="Q22" s="43">
        <v>78.89</v>
      </c>
      <c r="R22" s="49">
        <f t="shared" si="3"/>
        <v>89.118616879066025</v>
      </c>
      <c r="S22" s="48">
        <v>1.4578</v>
      </c>
    </row>
    <row r="23" spans="2:19">
      <c r="B23" s="47">
        <v>42513</v>
      </c>
      <c r="C23" s="46">
        <v>50</v>
      </c>
      <c r="D23" s="45">
        <v>100</v>
      </c>
      <c r="E23" s="44">
        <f t="shared" si="0"/>
        <v>75</v>
      </c>
      <c r="F23" s="46">
        <v>65</v>
      </c>
      <c r="G23" s="45">
        <v>115</v>
      </c>
      <c r="H23" s="44">
        <f t="shared" si="1"/>
        <v>90</v>
      </c>
      <c r="I23" s="46">
        <v>145</v>
      </c>
      <c r="J23" s="45">
        <v>155</v>
      </c>
      <c r="K23" s="44">
        <f t="shared" si="2"/>
        <v>150</v>
      </c>
      <c r="L23" s="52">
        <v>100</v>
      </c>
      <c r="M23" s="51">
        <v>1.4482999999999999</v>
      </c>
      <c r="N23" s="51">
        <v>1.1212</v>
      </c>
      <c r="O23" s="50">
        <v>109.48</v>
      </c>
      <c r="P23" s="43">
        <v>69.05</v>
      </c>
      <c r="Q23" s="43">
        <v>79.37</v>
      </c>
      <c r="R23" s="49">
        <f t="shared" si="3"/>
        <v>89.19015340706386</v>
      </c>
      <c r="S23" s="48">
        <v>1.4490000000000001</v>
      </c>
    </row>
    <row r="24" spans="2:19">
      <c r="B24" s="47">
        <v>42514</v>
      </c>
      <c r="C24" s="46">
        <v>50</v>
      </c>
      <c r="D24" s="45">
        <v>100</v>
      </c>
      <c r="E24" s="44">
        <f t="shared" si="0"/>
        <v>75</v>
      </c>
      <c r="F24" s="46">
        <v>65</v>
      </c>
      <c r="G24" s="45">
        <v>115</v>
      </c>
      <c r="H24" s="44">
        <f t="shared" si="1"/>
        <v>90</v>
      </c>
      <c r="I24" s="46">
        <v>145</v>
      </c>
      <c r="J24" s="45">
        <v>155</v>
      </c>
      <c r="K24" s="44">
        <f t="shared" si="2"/>
        <v>150</v>
      </c>
      <c r="L24" s="52">
        <v>100</v>
      </c>
      <c r="M24" s="51">
        <v>1.4601</v>
      </c>
      <c r="N24" s="51">
        <v>1.1171</v>
      </c>
      <c r="O24" s="50">
        <v>109.68</v>
      </c>
      <c r="P24" s="43">
        <v>68.489999999999995</v>
      </c>
      <c r="Q24" s="43">
        <v>78.72</v>
      </c>
      <c r="R24" s="49">
        <f t="shared" si="3"/>
        <v>89.517500671381256</v>
      </c>
      <c r="S24" s="48">
        <v>1.4608000000000001</v>
      </c>
    </row>
    <row r="25" spans="2:19">
      <c r="B25" s="47">
        <v>42515</v>
      </c>
      <c r="C25" s="46">
        <v>50</v>
      </c>
      <c r="D25" s="45">
        <v>100</v>
      </c>
      <c r="E25" s="44">
        <f t="shared" si="0"/>
        <v>75</v>
      </c>
      <c r="F25" s="46">
        <v>65</v>
      </c>
      <c r="G25" s="45">
        <v>115</v>
      </c>
      <c r="H25" s="44">
        <f t="shared" si="1"/>
        <v>90</v>
      </c>
      <c r="I25" s="46">
        <v>145</v>
      </c>
      <c r="J25" s="45">
        <v>155</v>
      </c>
      <c r="K25" s="44">
        <f t="shared" si="2"/>
        <v>150</v>
      </c>
      <c r="L25" s="52">
        <v>100</v>
      </c>
      <c r="M25" s="51">
        <v>1.4693000000000001</v>
      </c>
      <c r="N25" s="51">
        <v>1.115</v>
      </c>
      <c r="O25" s="50">
        <v>110.16</v>
      </c>
      <c r="P25" s="43">
        <v>68.06</v>
      </c>
      <c r="Q25" s="43">
        <v>78.23</v>
      </c>
      <c r="R25" s="49">
        <f t="shared" si="3"/>
        <v>89.686098654708516</v>
      </c>
      <c r="S25" s="48">
        <v>1.4701</v>
      </c>
    </row>
    <row r="26" spans="2:19">
      <c r="B26" s="47">
        <v>42516</v>
      </c>
      <c r="C26" s="46">
        <v>50</v>
      </c>
      <c r="D26" s="45">
        <v>100</v>
      </c>
      <c r="E26" s="44">
        <f t="shared" si="0"/>
        <v>75</v>
      </c>
      <c r="F26" s="46">
        <v>65</v>
      </c>
      <c r="G26" s="45">
        <v>115</v>
      </c>
      <c r="H26" s="44">
        <f t="shared" si="1"/>
        <v>90</v>
      </c>
      <c r="I26" s="46">
        <v>145</v>
      </c>
      <c r="J26" s="45">
        <v>155</v>
      </c>
      <c r="K26" s="44">
        <f t="shared" si="2"/>
        <v>150</v>
      </c>
      <c r="L26" s="52">
        <v>100</v>
      </c>
      <c r="M26" s="51">
        <v>1.4703999999999999</v>
      </c>
      <c r="N26" s="51">
        <v>1.1171</v>
      </c>
      <c r="O26" s="50">
        <v>110.09</v>
      </c>
      <c r="P26" s="43">
        <v>68.010000000000005</v>
      </c>
      <c r="Q26" s="43">
        <v>78.17</v>
      </c>
      <c r="R26" s="49">
        <f t="shared" si="3"/>
        <v>89.517500671381256</v>
      </c>
      <c r="S26" s="48">
        <v>1.4712000000000001</v>
      </c>
    </row>
    <row r="27" spans="2:19">
      <c r="B27" s="47">
        <v>42517</v>
      </c>
      <c r="C27" s="46">
        <v>50</v>
      </c>
      <c r="D27" s="45">
        <v>100</v>
      </c>
      <c r="E27" s="44">
        <f t="shared" si="0"/>
        <v>75</v>
      </c>
      <c r="F27" s="46">
        <v>65</v>
      </c>
      <c r="G27" s="45">
        <v>115</v>
      </c>
      <c r="H27" s="44">
        <f t="shared" si="1"/>
        <v>90</v>
      </c>
      <c r="I27" s="46">
        <v>145</v>
      </c>
      <c r="J27" s="45">
        <v>155</v>
      </c>
      <c r="K27" s="44">
        <f t="shared" si="2"/>
        <v>150</v>
      </c>
      <c r="L27" s="52">
        <v>100</v>
      </c>
      <c r="M27" s="51">
        <v>1.4649000000000001</v>
      </c>
      <c r="N27" s="51">
        <v>1.1166</v>
      </c>
      <c r="O27" s="50">
        <v>109.68</v>
      </c>
      <c r="P27" s="43">
        <v>68.260000000000005</v>
      </c>
      <c r="Q27" s="43">
        <v>78.459999999999994</v>
      </c>
      <c r="R27" s="49">
        <f t="shared" si="3"/>
        <v>89.557585527494169</v>
      </c>
      <c r="S27" s="48">
        <v>1.4658</v>
      </c>
    </row>
    <row r="28" spans="2:19">
      <c r="B28" s="47">
        <v>42521</v>
      </c>
      <c r="C28" s="46">
        <v>50</v>
      </c>
      <c r="D28" s="45">
        <v>100</v>
      </c>
      <c r="E28" s="44">
        <f t="shared" si="0"/>
        <v>75</v>
      </c>
      <c r="F28" s="46">
        <v>65</v>
      </c>
      <c r="G28" s="45">
        <v>115</v>
      </c>
      <c r="H28" s="44">
        <f t="shared" si="1"/>
        <v>90</v>
      </c>
      <c r="I28" s="46">
        <v>145</v>
      </c>
      <c r="J28" s="45">
        <v>155</v>
      </c>
      <c r="K28" s="44">
        <f t="shared" si="2"/>
        <v>150</v>
      </c>
      <c r="L28" s="52">
        <v>100</v>
      </c>
      <c r="M28" s="51">
        <v>1.4643999999999999</v>
      </c>
      <c r="N28" s="51">
        <v>1.1163000000000001</v>
      </c>
      <c r="O28" s="50">
        <v>111.02</v>
      </c>
      <c r="P28" s="43">
        <v>68.290000000000006</v>
      </c>
      <c r="Q28" s="43">
        <v>78.48</v>
      </c>
      <c r="R28" s="49">
        <f t="shared" si="3"/>
        <v>89.581653677326884</v>
      </c>
      <c r="S28" s="48">
        <v>1.4653</v>
      </c>
    </row>
    <row r="29" spans="2:19" s="10" customFormat="1">
      <c r="B29" s="42" t="s">
        <v>11</v>
      </c>
      <c r="C29" s="41">
        <f>ROUND(AVERAGE(C9:C28),2)</f>
        <v>50</v>
      </c>
      <c r="D29" s="40">
        <f>ROUND(AVERAGE(D9:D28),2)</f>
        <v>100</v>
      </c>
      <c r="E29" s="39">
        <f>ROUND(AVERAGE(C29:D29),2)</f>
        <v>75</v>
      </c>
      <c r="F29" s="41">
        <f>ROUND(AVERAGE(F9:F28),2)</f>
        <v>65</v>
      </c>
      <c r="G29" s="40">
        <f>ROUND(AVERAGE(G9:G28),2)</f>
        <v>115</v>
      </c>
      <c r="H29" s="39">
        <f>ROUND(AVERAGE(F29:G29),2)</f>
        <v>90</v>
      </c>
      <c r="I29" s="41">
        <f>ROUND(AVERAGE(I9:I28),2)</f>
        <v>145</v>
      </c>
      <c r="J29" s="40">
        <f>ROUND(AVERAGE(J9:J28),2)</f>
        <v>155</v>
      </c>
      <c r="K29" s="39">
        <f>ROUND(AVERAGE(I29:J29),2)</f>
        <v>150</v>
      </c>
      <c r="L29" s="38">
        <f>ROUND(AVERAGE(L9:L28),2)</f>
        <v>100</v>
      </c>
      <c r="M29" s="37">
        <f>ROUND(AVERAGE(M9:M28),4)</f>
        <v>1.4530000000000001</v>
      </c>
      <c r="N29" s="36">
        <f>ROUND(AVERAGE(N9:N28),4)</f>
        <v>1.1309</v>
      </c>
      <c r="O29" s="175">
        <f>ROUND(AVERAGE(O9:O28),2)</f>
        <v>108.95</v>
      </c>
      <c r="P29" s="35">
        <f>AVERAGE(P9:P28)</f>
        <v>68.825999999999993</v>
      </c>
      <c r="Q29" s="35">
        <f>AVERAGE(Q9:Q28)</f>
        <v>79.117000000000019</v>
      </c>
      <c r="R29" s="35">
        <f>AVERAGE(R9:R28)</f>
        <v>88.435279487177809</v>
      </c>
      <c r="S29" s="34">
        <f>AVERAGE(S9:S28)</f>
        <v>1.4536200000000001</v>
      </c>
    </row>
    <row r="30" spans="2:19" s="5" customFormat="1">
      <c r="B30" s="33" t="s">
        <v>12</v>
      </c>
      <c r="C30" s="32">
        <f t="shared" ref="C30:S30" si="4">MAX(C9:C28)</f>
        <v>50</v>
      </c>
      <c r="D30" s="31">
        <f t="shared" si="4"/>
        <v>100</v>
      </c>
      <c r="E30" s="30">
        <f t="shared" si="4"/>
        <v>75</v>
      </c>
      <c r="F30" s="32">
        <f t="shared" si="4"/>
        <v>65</v>
      </c>
      <c r="G30" s="31">
        <f t="shared" si="4"/>
        <v>115</v>
      </c>
      <c r="H30" s="30">
        <f t="shared" si="4"/>
        <v>90</v>
      </c>
      <c r="I30" s="32">
        <f t="shared" si="4"/>
        <v>145</v>
      </c>
      <c r="J30" s="31">
        <f t="shared" si="4"/>
        <v>155</v>
      </c>
      <c r="K30" s="30">
        <f t="shared" si="4"/>
        <v>150</v>
      </c>
      <c r="L30" s="29">
        <f t="shared" si="4"/>
        <v>100</v>
      </c>
      <c r="M30" s="28">
        <f t="shared" si="4"/>
        <v>1.4703999999999999</v>
      </c>
      <c r="N30" s="27">
        <f t="shared" si="4"/>
        <v>1.1566000000000001</v>
      </c>
      <c r="O30" s="26">
        <f t="shared" si="4"/>
        <v>111.02</v>
      </c>
      <c r="P30" s="25">
        <f t="shared" si="4"/>
        <v>69.599999999999994</v>
      </c>
      <c r="Q30" s="25">
        <f t="shared" si="4"/>
        <v>80.010000000000005</v>
      </c>
      <c r="R30" s="25">
        <f t="shared" si="4"/>
        <v>89.686098654708516</v>
      </c>
      <c r="S30" s="24">
        <f t="shared" si="4"/>
        <v>1.4712000000000001</v>
      </c>
    </row>
    <row r="31" spans="2:19" s="5" customFormat="1" ht="13.5" thickBot="1">
      <c r="B31" s="23" t="s">
        <v>13</v>
      </c>
      <c r="C31" s="22">
        <f t="shared" ref="C31:S31" si="5">MIN(C9:C28)</f>
        <v>50</v>
      </c>
      <c r="D31" s="21">
        <f t="shared" si="5"/>
        <v>100</v>
      </c>
      <c r="E31" s="20">
        <f t="shared" si="5"/>
        <v>75</v>
      </c>
      <c r="F31" s="22">
        <f t="shared" si="5"/>
        <v>65</v>
      </c>
      <c r="G31" s="21">
        <f t="shared" si="5"/>
        <v>115</v>
      </c>
      <c r="H31" s="20">
        <f t="shared" si="5"/>
        <v>90</v>
      </c>
      <c r="I31" s="22">
        <f t="shared" si="5"/>
        <v>145</v>
      </c>
      <c r="J31" s="21">
        <f t="shared" si="5"/>
        <v>155</v>
      </c>
      <c r="K31" s="20">
        <f t="shared" si="5"/>
        <v>150</v>
      </c>
      <c r="L31" s="19">
        <f t="shared" si="5"/>
        <v>100</v>
      </c>
      <c r="M31" s="18">
        <f t="shared" si="5"/>
        <v>1.4368000000000001</v>
      </c>
      <c r="N31" s="17">
        <f t="shared" si="5"/>
        <v>1.115</v>
      </c>
      <c r="O31" s="16">
        <f t="shared" si="5"/>
        <v>105.87</v>
      </c>
      <c r="P31" s="15">
        <f t="shared" si="5"/>
        <v>68.010000000000005</v>
      </c>
      <c r="Q31" s="15">
        <f t="shared" si="5"/>
        <v>78.17</v>
      </c>
      <c r="R31" s="15">
        <f t="shared" si="5"/>
        <v>86.460314715545564</v>
      </c>
      <c r="S31" s="14">
        <f t="shared" si="5"/>
        <v>1.4373</v>
      </c>
    </row>
    <row r="33" spans="2:14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Global Steel</vt:lpstr>
      <vt:lpstr>Cobalt</vt:lpstr>
      <vt:lpstr>Molybdenum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김은희</cp:lastModifiedBy>
  <cp:lastPrinted>2011-08-25T10:07:39Z</cp:lastPrinted>
  <dcterms:created xsi:type="dcterms:W3CDTF">2012-05-31T12:49:12Z</dcterms:created>
  <dcterms:modified xsi:type="dcterms:W3CDTF">2016-05-31T23:56:56Z</dcterms:modified>
</cp:coreProperties>
</file>