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70" yWindow="720" windowWidth="15480" windowHeight="11205" tabRatio="880" firstSheet="3" activeTab="1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Global Steel" sheetId="9" r:id="rId9"/>
    <sheet name="Cobalt" sheetId="10" r:id="rId10"/>
    <sheet name="Molybdenum" sheetId="11" r:id="rId11"/>
    <sheet name="ABR" sheetId="12" r:id="rId12"/>
    <sheet name="ABR Avg" sheetId="13" r:id="rId13"/>
    <sheet name="Averages Inc. Euro Eq" sheetId="14" r:id="rId14"/>
  </sheets>
  <calcPr calcId="145621"/>
</workbook>
</file>

<file path=xl/calcChain.xml><?xml version="1.0" encoding="utf-8"?>
<calcChain xmlns="http://schemas.openxmlformats.org/spreadsheetml/2006/main">
  <c r="C19" i="13"/>
  <c r="C18"/>
  <c r="C17"/>
  <c r="J30" i="12"/>
  <c r="G30"/>
  <c r="D30"/>
  <c r="J29"/>
  <c r="G29"/>
  <c r="D29"/>
  <c r="J28"/>
  <c r="E11" i="13" s="1"/>
  <c r="G28" i="12"/>
  <c r="D11" i="13" s="1"/>
  <c r="D28" i="12"/>
  <c r="C11" i="13" s="1"/>
  <c r="I27" i="12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S31" i="11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0" s="1"/>
  <c r="H9"/>
  <c r="H31" s="1"/>
  <c r="E9"/>
  <c r="E30" s="1"/>
  <c r="S31" i="10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1" s="1"/>
  <c r="H9"/>
  <c r="H30" s="1"/>
  <c r="E9"/>
  <c r="E31" s="1"/>
  <c r="S31" i="9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0" s="1"/>
  <c r="H9"/>
  <c r="H31" s="1"/>
  <c r="E9"/>
  <c r="E30" s="1"/>
  <c r="Y31" i="8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J30"/>
  <c r="I30"/>
  <c r="G30"/>
  <c r="F30"/>
  <c r="D30"/>
  <c r="C30"/>
  <c r="Y29"/>
  <c r="W29"/>
  <c r="V29"/>
  <c r="U29"/>
  <c r="T29"/>
  <c r="S29"/>
  <c r="R29"/>
  <c r="P29"/>
  <c r="O29"/>
  <c r="Q29" s="1"/>
  <c r="M29"/>
  <c r="L29"/>
  <c r="N29" s="1"/>
  <c r="J29"/>
  <c r="I29"/>
  <c r="K29" s="1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0" s="1"/>
  <c r="Q9"/>
  <c r="Q31" s="1"/>
  <c r="N9"/>
  <c r="N30" s="1"/>
  <c r="K9"/>
  <c r="K31" s="1"/>
  <c r="H9"/>
  <c r="H30" s="1"/>
  <c r="E9"/>
  <c r="E31" s="1"/>
  <c r="S31" i="7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0" s="1"/>
  <c r="H9"/>
  <c r="H31" s="1"/>
  <c r="E9"/>
  <c r="E30" s="1"/>
  <c r="Y31" i="6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J30"/>
  <c r="I30"/>
  <c r="G30"/>
  <c r="F30"/>
  <c r="D30"/>
  <c r="C30"/>
  <c r="Y29"/>
  <c r="W29"/>
  <c r="V29"/>
  <c r="U29"/>
  <c r="T29"/>
  <c r="S29"/>
  <c r="R29"/>
  <c r="P29"/>
  <c r="O29"/>
  <c r="Q29" s="1"/>
  <c r="M29"/>
  <c r="L29"/>
  <c r="N29" s="1"/>
  <c r="J29"/>
  <c r="I29"/>
  <c r="K29" s="1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0" s="1"/>
  <c r="Q9"/>
  <c r="Q31" s="1"/>
  <c r="N9"/>
  <c r="N30" s="1"/>
  <c r="K9"/>
  <c r="K31" s="1"/>
  <c r="H9"/>
  <c r="H30" s="1"/>
  <c r="E9"/>
  <c r="E31" s="1"/>
  <c r="Y31" i="5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J30"/>
  <c r="I30"/>
  <c r="G30"/>
  <c r="F30"/>
  <c r="D30"/>
  <c r="C30"/>
  <c r="Y29"/>
  <c r="W29"/>
  <c r="V29"/>
  <c r="U29"/>
  <c r="T29"/>
  <c r="S29"/>
  <c r="R29"/>
  <c r="P29"/>
  <c r="O29"/>
  <c r="Q29" s="1"/>
  <c r="M29"/>
  <c r="L29"/>
  <c r="N29" s="1"/>
  <c r="J29"/>
  <c r="I29"/>
  <c r="K29" s="1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1" s="1"/>
  <c r="Q9"/>
  <c r="Q30" s="1"/>
  <c r="N9"/>
  <c r="N31" s="1"/>
  <c r="K9"/>
  <c r="K30" s="1"/>
  <c r="H9"/>
  <c r="H31" s="1"/>
  <c r="E9"/>
  <c r="E30" s="1"/>
  <c r="Y31" i="4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J30"/>
  <c r="I30"/>
  <c r="G30"/>
  <c r="F30"/>
  <c r="D30"/>
  <c r="C30"/>
  <c r="Y29"/>
  <c r="W29"/>
  <c r="V29"/>
  <c r="U29"/>
  <c r="T29"/>
  <c r="S29"/>
  <c r="R29"/>
  <c r="P29"/>
  <c r="O29"/>
  <c r="Q29" s="1"/>
  <c r="M29"/>
  <c r="L29"/>
  <c r="N29" s="1"/>
  <c r="J29"/>
  <c r="I29"/>
  <c r="K29" s="1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0" s="1"/>
  <c r="Q9"/>
  <c r="Q31" s="1"/>
  <c r="N9"/>
  <c r="N30" s="1"/>
  <c r="K9"/>
  <c r="K31" s="1"/>
  <c r="H9"/>
  <c r="H30" s="1"/>
  <c r="E9"/>
  <c r="E31" s="1"/>
  <c r="S31" i="3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0" s="1"/>
  <c r="H9"/>
  <c r="H31" s="1"/>
  <c r="E9"/>
  <c r="E30" s="1"/>
  <c r="S31" i="2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1" s="1"/>
  <c r="H9"/>
  <c r="H30" s="1"/>
  <c r="E9"/>
  <c r="E31" s="1"/>
  <c r="Y31" i="1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J30"/>
  <c r="I30"/>
  <c r="G30"/>
  <c r="F30"/>
  <c r="D30"/>
  <c r="C30"/>
  <c r="Y29"/>
  <c r="W29"/>
  <c r="V29"/>
  <c r="U29"/>
  <c r="T29"/>
  <c r="S29"/>
  <c r="R29"/>
  <c r="P29"/>
  <c r="O29"/>
  <c r="Q29" s="1"/>
  <c r="M29"/>
  <c r="L29"/>
  <c r="N29" s="1"/>
  <c r="J29"/>
  <c r="I29"/>
  <c r="K29" s="1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1" s="1"/>
  <c r="Q9"/>
  <c r="Q30" s="1"/>
  <c r="N9"/>
  <c r="N31" s="1"/>
  <c r="K9"/>
  <c r="K30" s="1"/>
  <c r="H9"/>
  <c r="H31" s="1"/>
  <c r="E9"/>
  <c r="E30" s="1"/>
  <c r="H30" l="1"/>
  <c r="N30"/>
  <c r="X30"/>
  <c r="E31"/>
  <c r="K31"/>
  <c r="Q31"/>
  <c r="R29" i="2"/>
  <c r="E30"/>
  <c r="K30"/>
  <c r="H31"/>
  <c r="R31"/>
  <c r="H30" i="3"/>
  <c r="R30"/>
  <c r="E31"/>
  <c r="K31"/>
  <c r="X29" i="4"/>
  <c r="E30"/>
  <c r="K30"/>
  <c r="Q30"/>
  <c r="H31"/>
  <c r="N31"/>
  <c r="X31"/>
  <c r="H30" i="5"/>
  <c r="N30"/>
  <c r="X30"/>
  <c r="E31"/>
  <c r="K31"/>
  <c r="Q31"/>
  <c r="X29" i="6"/>
  <c r="E30"/>
  <c r="K30"/>
  <c r="Q30"/>
  <c r="H31"/>
  <c r="N31"/>
  <c r="X31"/>
  <c r="H30" i="7"/>
  <c r="R30"/>
  <c r="E31"/>
  <c r="K31"/>
  <c r="X29" i="8"/>
  <c r="E30"/>
  <c r="K30"/>
  <c r="Q30"/>
  <c r="H31"/>
  <c r="N31"/>
  <c r="X31"/>
  <c r="H30" i="9"/>
  <c r="R30"/>
  <c r="E31"/>
  <c r="K31"/>
  <c r="R29" i="10"/>
  <c r="E30"/>
  <c r="K30"/>
  <c r="H31"/>
  <c r="R31"/>
  <c r="H30" i="11"/>
  <c r="R30"/>
  <c r="E31"/>
  <c r="K31"/>
  <c r="X29" i="1"/>
  <c r="R29" i="3"/>
  <c r="X29" i="5"/>
  <c r="R29" i="7"/>
  <c r="R29" i="9"/>
  <c r="R29" i="11"/>
</calcChain>
</file>

<file path=xl/sharedStrings.xml><?xml version="1.0" encoding="utf-8"?>
<sst xmlns="http://schemas.openxmlformats.org/spreadsheetml/2006/main" count="491" uniqueCount="101">
  <si>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</si>
  <si>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</si>
  <si>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</si>
  <si>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</si>
  <si>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</si>
  <si>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</si>
  <si>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</si>
  <si>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</si>
  <si>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</si>
  <si>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</si>
  <si>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</si>
  <si>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</si>
  <si>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</si>
  <si>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</si>
  <si>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</si>
  <si>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</si>
  <si>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</si>
  <si>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</si>
  <si>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</si>
  <si>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</si>
  <si>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</si>
  <si>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</si>
  <si>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LME GLOBAL STEEL $USD/Tonne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</si>
  <si>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</si>
  <si>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</si>
  <si>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</si>
  <si>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</si>
  <si>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</si>
  <si>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</si>
  <si>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</si>
  <si>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</si>
  <si>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</si>
  <si>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</si>
  <si>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</si>
  <si>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MOLYBDENUM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</si>
  <si>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</si>
  <si>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</si>
  <si>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</si>
  <si>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</si>
  <si>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</si>
  <si>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</si>
  <si>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</si>
  <si>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</si>
  <si>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</si>
  <si>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</si>
  <si>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</si>
  <si>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</si>
  <si>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</si>
  <si>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</si>
  <si>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</si>
  <si>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</si>
  <si>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</si>
  <si>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</si>
  <si>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</si>
  <si>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</si>
  <si>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</si>
  <si>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</si>
  <si>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</si>
  <si>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</si>
  <si>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</si>
  <si>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</si>
  <si>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</si>
  <si>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</si>
  <si>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</si>
  <si>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</si>
  <si>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</si>
  <si>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</si>
  <si>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</si>
  <si>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</si>
  <si>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</si>
  <si>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</si>
  <si>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</si>
  <si>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</si>
  <si>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</si>
  <si>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</si>
  <si>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</si>
  <si>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</si>
  <si>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</si>
  <si>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</si>
  <si>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</si>
  <si>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</si>
  <si>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</si>
  <si>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</si>
  <si>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</si>
  <si>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</si>
  <si>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</si>
  <si>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</si>
  <si>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</si>
  <si>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</si>
  <si>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</si>
  <si>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</si>
  <si>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</si>
  <si>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</si>
  <si>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</si>
  <si>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</si>
  <si>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</si>
  <si>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</si>
  <si>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JANUARY 2016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</si>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</sst>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>
  <numFmts count="14">
    <numFmt numFmtId="176" formatCode="&quot;£&quot;#,##0.00;[Red]\-&quot;£&quot;#,##0.00"/>
    <numFmt numFmtId="177" formatCode="\$#,##0.00\ ;\(\$#,##0.00\)"/>
    <numFmt numFmtId="178" formatCode="\$#,##0.00\ "/>
    <numFmt numFmtId="179" formatCode="\$#,###.00"/>
    <numFmt numFmtId="180" formatCode="0.0000"/>
    <numFmt numFmtId="181" formatCode="#,##0.0000"/>
    <numFmt numFmtId="182" formatCode="[$$-409]#,##0.00"/>
    <numFmt numFmtId="183" formatCode="mmm/yyyy"/>
    <numFmt numFmtId="184" formatCode="&quot;$&quot;#,##0.00_);[Red]\(&quot;$&quot;#,##0.00\)"/>
    <numFmt numFmtId="185" formatCode="&quot;$&quot;#,##0.00_);\(&quot;$&quot;#,##0.00\)"/>
    <numFmt numFmtId="186" formatCode="\$#,##0.00"/>
    <numFmt numFmtId="187" formatCode="\£#,##0.00"/>
    <numFmt numFmtId="188" formatCode="mmm\-yyyy"/>
    <numFmt numFmtId="189" formatCode="mmmm\-yyyy"/>
  </numFmts>
  <fonts count="15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7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7" xfId="0" applyNumberFormat="1" applyFont="1" applyFill="1" applyBorder="1" applyAlignment="1" applyProtection="1">
      <alignment horizontal="center"/>
    </xf>
    <xf numFmtId="182" fontId="4" fillId="0" borderId="9" xfId="0" applyNumberFormat="1" applyFont="1" applyFill="1" applyBorder="1" applyAlignment="1" applyProtection="1">
      <alignment horizontal="center"/>
    </xf>
    <xf numFmtId="182" fontId="4" fillId="0" borderId="19" xfId="0" applyNumberFormat="1" applyFont="1" applyBorder="1" applyAlignment="1" applyProtection="1">
      <alignment horizontal="center"/>
    </xf>
    <xf numFmtId="182" fontId="4" fillId="0" borderId="8" xfId="0" applyNumberFormat="1" applyFont="1" applyBorder="1" applyAlignment="1" applyProtection="1">
      <alignment horizontal="center"/>
    </xf>
    <xf numFmtId="182" fontId="4" fillId="0" borderId="6" xfId="0" applyNumberFormat="1" applyFont="1" applyBorder="1" applyAlignment="1" applyProtection="1">
      <alignment horizontal="center"/>
    </xf>
    <xf numFmtId="177" fontId="6" fillId="0" borderId="6" xfId="0" applyNumberFormat="1" applyFont="1" applyBorder="1" applyAlignment="1" applyProtection="1">
      <alignment horizontal="center"/>
    </xf>
    <xf numFmtId="180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80" fontId="4" fillId="0" borderId="18" xfId="0" applyNumberFormat="1" applyFont="1" applyFill="1" applyBorder="1" applyAlignment="1" applyProtection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182" fontId="4" fillId="0" borderId="11" xfId="0" applyNumberFormat="1" applyFont="1" applyFill="1" applyBorder="1" applyAlignment="1" applyProtection="1">
      <alignment horizontal="center"/>
    </xf>
    <xf numFmtId="182" fontId="4" fillId="0" borderId="12" xfId="0" applyNumberFormat="1" applyFont="1" applyBorder="1" applyAlignment="1" applyProtection="1">
      <alignment horizontal="center"/>
    </xf>
    <xf numFmtId="182" fontId="4" fillId="0" borderId="18" xfId="0" applyNumberFormat="1" applyFont="1" applyBorder="1" applyAlignment="1" applyProtection="1">
      <alignment horizontal="center"/>
    </xf>
    <xf numFmtId="182" fontId="4" fillId="0" borderId="17" xfId="0" applyNumberFormat="1" applyFont="1" applyBorder="1" applyAlignment="1" applyProtection="1">
      <alignment horizontal="center"/>
    </xf>
    <xf numFmtId="177" fontId="6" fillId="0" borderId="10" xfId="0" applyNumberFormat="1" applyFont="1" applyBorder="1" applyAlignment="1" applyProtection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80" fontId="4" fillId="0" borderId="15" xfId="0" applyNumberFormat="1" applyFont="1" applyFill="1" applyBorder="1" applyAlignment="1" applyProtection="1">
      <alignment horizontal="center"/>
    </xf>
    <xf numFmtId="180" fontId="4" fillId="0" borderId="21" xfId="0" applyNumberFormat="1" applyFont="1" applyFill="1" applyBorder="1" applyAlignment="1" applyProtection="1">
      <alignment horizontal="center"/>
    </xf>
    <xf numFmtId="182" fontId="4" fillId="0" borderId="16" xfId="0" applyNumberFormat="1" applyFont="1" applyFill="1" applyBorder="1" applyAlignment="1" applyProtection="1">
      <alignment horizontal="center"/>
    </xf>
    <xf numFmtId="182" fontId="4" fillId="0" borderId="14" xfId="0" applyNumberFormat="1" applyFont="1" applyBorder="1" applyAlignment="1" applyProtection="1">
      <alignment horizontal="center"/>
    </xf>
    <xf numFmtId="182" fontId="4" fillId="0" borderId="13" xfId="0" applyNumberFormat="1" applyFont="1" applyBorder="1" applyAlignment="1" applyProtection="1">
      <alignment horizontal="center"/>
    </xf>
    <xf numFmtId="182" fontId="4" fillId="0" borderId="4" xfId="0" applyNumberFormat="1" applyFont="1" applyBorder="1" applyAlignment="1" applyProtection="1">
      <alignment horizontal="center"/>
    </xf>
    <xf numFmtId="177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 locked="0"/>
    </xf>
    <xf numFmtId="178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81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11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/>
    <xf numFmtId="177" fontId="4" fillId="0" borderId="4" xfId="0" applyNumberFormat="1" applyFont="1" applyBorder="1"/>
    <xf numFmtId="177" fontId="6" fillId="0" borderId="0" xfId="0" applyNumberFormat="1" applyFont="1" applyBorder="1"/>
    <xf numFmtId="178" fontId="2" fillId="0" borderId="19" xfId="0" applyNumberFormat="1" applyFont="1" applyBorder="1" applyAlignment="1" applyProtection="1">
      <alignment horizontal="right"/>
    </xf>
    <xf numFmtId="177" fontId="1" fillId="0" borderId="24" xfId="0" applyNumberFormat="1" applyFont="1" applyBorder="1" applyAlignment="1" applyProtection="1">
      <alignment horizontal="center"/>
    </xf>
    <xf numFmtId="178" fontId="2" fillId="0" borderId="12" xfId="0" applyNumberFormat="1" applyFont="1" applyBorder="1" applyAlignment="1" applyProtection="1">
      <alignment horizontal="right"/>
    </xf>
    <xf numFmtId="177" fontId="1" fillId="0" borderId="17" xfId="0" applyNumberFormat="1" applyFont="1" applyBorder="1" applyAlignment="1" applyProtection="1">
      <alignment horizontal="center"/>
    </xf>
    <xf numFmtId="178" fontId="2" fillId="0" borderId="14" xfId="0" applyNumberFormat="1" applyFont="1" applyBorder="1" applyAlignment="1" applyProtection="1">
      <alignment horizontal="right"/>
    </xf>
    <xf numFmtId="177" fontId="1" fillId="0" borderId="21" xfId="0" applyNumberFormat="1" applyFont="1" applyBorder="1" applyAlignment="1" applyProtection="1">
      <alignment horizontal="center"/>
    </xf>
    <xf numFmtId="178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77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83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78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78" fontId="10" fillId="0" borderId="34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Continuous"/>
    </xf>
    <xf numFmtId="185" fontId="10" fillId="0" borderId="34" xfId="0" applyNumberFormat="1" applyFont="1" applyBorder="1" applyAlignment="1">
      <alignment horizontal="centerContinuous"/>
    </xf>
    <xf numFmtId="186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84" fontId="4" fillId="0" borderId="0" xfId="0" applyNumberFormat="1" applyFont="1" applyAlignment="1">
      <alignment horizontal="left"/>
    </xf>
    <xf numFmtId="0" fontId="11" fillId="0" borderId="0" xfId="0" applyFont="1"/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88" fontId="4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8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78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78" fontId="10" fillId="2" borderId="34" xfId="0" applyNumberFormat="1" applyFont="1" applyFill="1" applyBorder="1" applyAlignment="1">
      <alignment horizontal="centerContinuous"/>
    </xf>
    <xf numFmtId="184" fontId="10" fillId="2" borderId="34" xfId="0" applyNumberFormat="1" applyFont="1" applyFill="1" applyBorder="1" applyAlignment="1">
      <alignment horizontal="centerContinuous"/>
    </xf>
    <xf numFmtId="185" fontId="10" fillId="2" borderId="34" xfId="0" applyNumberFormat="1" applyFont="1" applyFill="1" applyBorder="1" applyAlignment="1">
      <alignment horizontal="centerContinuous"/>
    </xf>
    <xf numFmtId="186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84" fontId="2" fillId="2" borderId="0" xfId="0" applyNumberFormat="1" applyFont="1" applyFill="1" applyBorder="1" applyAlignment="1">
      <alignment horizontal="left"/>
    </xf>
    <xf numFmtId="180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87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88" fontId="4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89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77" fontId="1" fillId="0" borderId="4" xfId="0" applyNumberFormat="1" applyFont="1" applyBorder="1" applyAlignment="1"/>
    <xf numFmtId="0" fontId="0" fillId="0" borderId="44" xfId="0" applyBorder="1" applyAlignment="1"/>
    <xf numFmtId="2" fontId="4" fillId="3" borderId="41" xfId="0" applyNumberFormat="1" applyFon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zoomScale="85" zoomScaleNormal="85"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33</v>
      </c>
    </row>
    <row r="6" spans="1:25" ht="13.5" thickBot="1">
      <c r="B6" s="1">
        <v>42373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42373</v>
      </c>
      <c r="C9" s="46">
        <v>4644.5</v>
      </c>
      <c r="D9" s="45">
        <v>4645</v>
      </c>
      <c r="E9" s="44">
        <f t="shared" ref="E9:E28" si="0">AVERAGE(C9:D9)</f>
        <v>4644.75</v>
      </c>
      <c r="F9" s="46">
        <v>4635</v>
      </c>
      <c r="G9" s="45">
        <v>4640</v>
      </c>
      <c r="H9" s="44">
        <f t="shared" ref="H9:H28" si="1">AVERAGE(F9:G9)</f>
        <v>4637.5</v>
      </c>
      <c r="I9" s="46">
        <v>4635</v>
      </c>
      <c r="J9" s="45">
        <v>4645</v>
      </c>
      <c r="K9" s="44">
        <f t="shared" ref="K9:K28" si="2">AVERAGE(I9:J9)</f>
        <v>4640</v>
      </c>
      <c r="L9" s="46">
        <v>4660</v>
      </c>
      <c r="M9" s="45">
        <v>4670</v>
      </c>
      <c r="N9" s="44">
        <f t="shared" ref="N9:N28" si="3">AVERAGE(L9:M9)</f>
        <v>4665</v>
      </c>
      <c r="O9" s="46">
        <v>4685</v>
      </c>
      <c r="P9" s="45">
        <v>4695</v>
      </c>
      <c r="Q9" s="44">
        <f t="shared" ref="Q9:Q28" si="4">AVERAGE(O9:P9)</f>
        <v>4690</v>
      </c>
      <c r="R9" s="52">
        <v>4645</v>
      </c>
      <c r="S9" s="51">
        <v>1.476</v>
      </c>
      <c r="T9" s="53">
        <v>1.0909</v>
      </c>
      <c r="U9" s="50">
        <v>119.07</v>
      </c>
      <c r="V9" s="43">
        <v>3147.02</v>
      </c>
      <c r="W9" s="43">
        <v>3143.21</v>
      </c>
      <c r="X9" s="49">
        <f t="shared" ref="X9:X28" si="5">R9/T9</f>
        <v>4257.9521496012467</v>
      </c>
      <c r="Y9" s="48">
        <v>1.4762</v>
      </c>
    </row>
    <row r="10" spans="1:25">
      <c r="B10" s="47">
        <v>42374</v>
      </c>
      <c r="C10" s="46">
        <v>4646</v>
      </c>
      <c r="D10" s="45">
        <v>4647</v>
      </c>
      <c r="E10" s="44">
        <f t="shared" si="0"/>
        <v>4646.5</v>
      </c>
      <c r="F10" s="46">
        <v>4647</v>
      </c>
      <c r="G10" s="45">
        <v>4647.5</v>
      </c>
      <c r="H10" s="44">
        <f t="shared" si="1"/>
        <v>4647.25</v>
      </c>
      <c r="I10" s="46">
        <v>4650</v>
      </c>
      <c r="J10" s="45">
        <v>4660</v>
      </c>
      <c r="K10" s="44">
        <f t="shared" si="2"/>
        <v>4655</v>
      </c>
      <c r="L10" s="46">
        <v>4675</v>
      </c>
      <c r="M10" s="45">
        <v>4685</v>
      </c>
      <c r="N10" s="44">
        <f t="shared" si="3"/>
        <v>4680</v>
      </c>
      <c r="O10" s="46">
        <v>4700</v>
      </c>
      <c r="P10" s="45">
        <v>4710</v>
      </c>
      <c r="Q10" s="44">
        <f t="shared" si="4"/>
        <v>4705</v>
      </c>
      <c r="R10" s="52">
        <v>4647</v>
      </c>
      <c r="S10" s="51">
        <v>1.4682999999999999</v>
      </c>
      <c r="T10" s="51">
        <v>1.0752999999999999</v>
      </c>
      <c r="U10" s="50">
        <v>118.93</v>
      </c>
      <c r="V10" s="43">
        <v>3164.88</v>
      </c>
      <c r="W10" s="43">
        <v>3164.79</v>
      </c>
      <c r="X10" s="49">
        <f t="shared" si="5"/>
        <v>4321.5846740444531</v>
      </c>
      <c r="Y10" s="48">
        <v>1.4684999999999999</v>
      </c>
    </row>
    <row r="11" spans="1:25">
      <c r="B11" s="47">
        <v>42375</v>
      </c>
      <c r="C11" s="46">
        <v>4599.5</v>
      </c>
      <c r="D11" s="45">
        <v>4600</v>
      </c>
      <c r="E11" s="44">
        <f t="shared" si="0"/>
        <v>4599.75</v>
      </c>
      <c r="F11" s="46">
        <v>4600</v>
      </c>
      <c r="G11" s="45">
        <v>4601</v>
      </c>
      <c r="H11" s="44">
        <f t="shared" si="1"/>
        <v>4600.5</v>
      </c>
      <c r="I11" s="46">
        <v>4605</v>
      </c>
      <c r="J11" s="45">
        <v>4615</v>
      </c>
      <c r="K11" s="44">
        <f t="shared" si="2"/>
        <v>4610</v>
      </c>
      <c r="L11" s="46">
        <v>4630</v>
      </c>
      <c r="M11" s="45">
        <v>4640</v>
      </c>
      <c r="N11" s="44">
        <f t="shared" si="3"/>
        <v>4635</v>
      </c>
      <c r="O11" s="46">
        <v>4660</v>
      </c>
      <c r="P11" s="45">
        <v>4670</v>
      </c>
      <c r="Q11" s="44">
        <f t="shared" si="4"/>
        <v>4665</v>
      </c>
      <c r="R11" s="52">
        <v>4600</v>
      </c>
      <c r="S11" s="51">
        <v>1.4643999999999999</v>
      </c>
      <c r="T11" s="51">
        <v>1.0744</v>
      </c>
      <c r="U11" s="50">
        <v>118.36</v>
      </c>
      <c r="V11" s="43">
        <v>3141.22</v>
      </c>
      <c r="W11" s="43">
        <v>3141.47</v>
      </c>
      <c r="X11" s="49">
        <f t="shared" si="5"/>
        <v>4281.4594192107224</v>
      </c>
      <c r="Y11" s="48">
        <v>1.4645999999999999</v>
      </c>
    </row>
    <row r="12" spans="1:25">
      <c r="B12" s="47">
        <v>42376</v>
      </c>
      <c r="C12" s="46">
        <v>4513.5</v>
      </c>
      <c r="D12" s="45">
        <v>4514</v>
      </c>
      <c r="E12" s="44">
        <f t="shared" si="0"/>
        <v>4513.75</v>
      </c>
      <c r="F12" s="46">
        <v>4505</v>
      </c>
      <c r="G12" s="45">
        <v>4508</v>
      </c>
      <c r="H12" s="44">
        <f t="shared" si="1"/>
        <v>4506.5</v>
      </c>
      <c r="I12" s="46">
        <v>4500</v>
      </c>
      <c r="J12" s="45">
        <v>4510</v>
      </c>
      <c r="K12" s="44">
        <f t="shared" si="2"/>
        <v>4505</v>
      </c>
      <c r="L12" s="46">
        <v>4520</v>
      </c>
      <c r="M12" s="45">
        <v>4530</v>
      </c>
      <c r="N12" s="44">
        <f t="shared" si="3"/>
        <v>4525</v>
      </c>
      <c r="O12" s="46">
        <v>4550</v>
      </c>
      <c r="P12" s="45">
        <v>4560</v>
      </c>
      <c r="Q12" s="44">
        <f t="shared" si="4"/>
        <v>4555</v>
      </c>
      <c r="R12" s="52">
        <v>4514</v>
      </c>
      <c r="S12" s="51">
        <v>1.4572000000000001</v>
      </c>
      <c r="T12" s="51">
        <v>1.0859000000000001</v>
      </c>
      <c r="U12" s="50">
        <v>117.61</v>
      </c>
      <c r="V12" s="43">
        <v>3097.72</v>
      </c>
      <c r="W12" s="43">
        <v>3093.18</v>
      </c>
      <c r="X12" s="49">
        <f t="shared" si="5"/>
        <v>4156.9205267520028</v>
      </c>
      <c r="Y12" s="48">
        <v>1.4574</v>
      </c>
    </row>
    <row r="13" spans="1:25">
      <c r="B13" s="47">
        <v>42377</v>
      </c>
      <c r="C13" s="46">
        <v>4485.5</v>
      </c>
      <c r="D13" s="45">
        <v>4486.5</v>
      </c>
      <c r="E13" s="44">
        <f t="shared" si="0"/>
        <v>4486</v>
      </c>
      <c r="F13" s="46">
        <v>4488.5</v>
      </c>
      <c r="G13" s="45">
        <v>4489</v>
      </c>
      <c r="H13" s="44">
        <f t="shared" si="1"/>
        <v>4488.75</v>
      </c>
      <c r="I13" s="46">
        <v>4470</v>
      </c>
      <c r="J13" s="45">
        <v>4480</v>
      </c>
      <c r="K13" s="44">
        <f t="shared" si="2"/>
        <v>4475</v>
      </c>
      <c r="L13" s="46">
        <v>4490</v>
      </c>
      <c r="M13" s="45">
        <v>4500</v>
      </c>
      <c r="N13" s="44">
        <f t="shared" si="3"/>
        <v>4495</v>
      </c>
      <c r="O13" s="46">
        <v>4520</v>
      </c>
      <c r="P13" s="45">
        <v>4530</v>
      </c>
      <c r="Q13" s="44">
        <f t="shared" si="4"/>
        <v>4525</v>
      </c>
      <c r="R13" s="52">
        <v>4486.5</v>
      </c>
      <c r="S13" s="51">
        <v>1.458</v>
      </c>
      <c r="T13" s="51">
        <v>1.0866</v>
      </c>
      <c r="U13" s="50">
        <v>118.36</v>
      </c>
      <c r="V13" s="43">
        <v>3077.16</v>
      </c>
      <c r="W13" s="43">
        <v>3078.45</v>
      </c>
      <c r="X13" s="49">
        <f t="shared" si="5"/>
        <v>4128.9342904472669</v>
      </c>
      <c r="Y13" s="48">
        <v>1.4581999999999999</v>
      </c>
    </row>
    <row r="14" spans="1:25">
      <c r="B14" s="47">
        <v>42380</v>
      </c>
      <c r="C14" s="46">
        <v>4401.5</v>
      </c>
      <c r="D14" s="45">
        <v>4402.5</v>
      </c>
      <c r="E14" s="44">
        <f t="shared" si="0"/>
        <v>4402</v>
      </c>
      <c r="F14" s="46">
        <v>4405</v>
      </c>
      <c r="G14" s="45">
        <v>4406</v>
      </c>
      <c r="H14" s="44">
        <f t="shared" si="1"/>
        <v>4405.5</v>
      </c>
      <c r="I14" s="46">
        <v>4390</v>
      </c>
      <c r="J14" s="45">
        <v>4400</v>
      </c>
      <c r="K14" s="44">
        <f t="shared" si="2"/>
        <v>4395</v>
      </c>
      <c r="L14" s="46">
        <v>4410</v>
      </c>
      <c r="M14" s="45">
        <v>4420</v>
      </c>
      <c r="N14" s="44">
        <f t="shared" si="3"/>
        <v>4415</v>
      </c>
      <c r="O14" s="46">
        <v>4430</v>
      </c>
      <c r="P14" s="45">
        <v>4440</v>
      </c>
      <c r="Q14" s="44">
        <f t="shared" si="4"/>
        <v>4435</v>
      </c>
      <c r="R14" s="52">
        <v>4402.5</v>
      </c>
      <c r="S14" s="51">
        <v>1.4579</v>
      </c>
      <c r="T14" s="51">
        <v>1.0899000000000001</v>
      </c>
      <c r="U14" s="50">
        <v>117.74</v>
      </c>
      <c r="V14" s="43">
        <v>3019.75</v>
      </c>
      <c r="W14" s="43">
        <v>3021.74</v>
      </c>
      <c r="X14" s="49">
        <f t="shared" si="5"/>
        <v>4039.3614093036053</v>
      </c>
      <c r="Y14" s="48">
        <v>1.4581</v>
      </c>
    </row>
    <row r="15" spans="1:25">
      <c r="B15" s="47">
        <v>42381</v>
      </c>
      <c r="C15" s="46">
        <v>4354.5</v>
      </c>
      <c r="D15" s="45">
        <v>4355</v>
      </c>
      <c r="E15" s="44">
        <f t="shared" si="0"/>
        <v>4354.75</v>
      </c>
      <c r="F15" s="46">
        <v>4367</v>
      </c>
      <c r="G15" s="45">
        <v>4368</v>
      </c>
      <c r="H15" s="44">
        <f t="shared" si="1"/>
        <v>4367.5</v>
      </c>
      <c r="I15" s="46">
        <v>4360</v>
      </c>
      <c r="J15" s="45">
        <v>4370</v>
      </c>
      <c r="K15" s="44">
        <f t="shared" si="2"/>
        <v>4365</v>
      </c>
      <c r="L15" s="46">
        <v>4375</v>
      </c>
      <c r="M15" s="45">
        <v>4385</v>
      </c>
      <c r="N15" s="44">
        <f t="shared" si="3"/>
        <v>4380</v>
      </c>
      <c r="O15" s="46">
        <v>4395</v>
      </c>
      <c r="P15" s="45">
        <v>4405</v>
      </c>
      <c r="Q15" s="44">
        <f t="shared" si="4"/>
        <v>4400</v>
      </c>
      <c r="R15" s="52">
        <v>4355</v>
      </c>
      <c r="S15" s="51">
        <v>1.4429000000000001</v>
      </c>
      <c r="T15" s="51">
        <v>1.0843</v>
      </c>
      <c r="U15" s="50">
        <v>117.88</v>
      </c>
      <c r="V15" s="43">
        <v>3018.23</v>
      </c>
      <c r="W15" s="43">
        <v>3026.82</v>
      </c>
      <c r="X15" s="49">
        <f t="shared" si="5"/>
        <v>4016.4161209997233</v>
      </c>
      <c r="Y15" s="48">
        <v>1.4431</v>
      </c>
    </row>
    <row r="16" spans="1:25">
      <c r="B16" s="47">
        <v>42382</v>
      </c>
      <c r="C16" s="46">
        <v>4375</v>
      </c>
      <c r="D16" s="45">
        <v>4380</v>
      </c>
      <c r="E16" s="44">
        <f t="shared" si="0"/>
        <v>4377.5</v>
      </c>
      <c r="F16" s="46">
        <v>4376.5</v>
      </c>
      <c r="G16" s="45">
        <v>4377</v>
      </c>
      <c r="H16" s="44">
        <f t="shared" si="1"/>
        <v>4376.75</v>
      </c>
      <c r="I16" s="46">
        <v>4370</v>
      </c>
      <c r="J16" s="45">
        <v>4380</v>
      </c>
      <c r="K16" s="44">
        <f t="shared" si="2"/>
        <v>4375</v>
      </c>
      <c r="L16" s="46">
        <v>4380</v>
      </c>
      <c r="M16" s="45">
        <v>4390</v>
      </c>
      <c r="N16" s="44">
        <f t="shared" si="3"/>
        <v>4385</v>
      </c>
      <c r="O16" s="46">
        <v>4400</v>
      </c>
      <c r="P16" s="45">
        <v>4410</v>
      </c>
      <c r="Q16" s="44">
        <f t="shared" si="4"/>
        <v>4405</v>
      </c>
      <c r="R16" s="52">
        <v>4380</v>
      </c>
      <c r="S16" s="51">
        <v>1.4406000000000001</v>
      </c>
      <c r="T16" s="51">
        <v>1.0814999999999999</v>
      </c>
      <c r="U16" s="50">
        <v>118.12</v>
      </c>
      <c r="V16" s="43">
        <v>3040.4</v>
      </c>
      <c r="W16" s="43">
        <v>3037.9</v>
      </c>
      <c r="X16" s="49">
        <f t="shared" si="5"/>
        <v>4049.9306518723997</v>
      </c>
      <c r="Y16" s="48">
        <v>1.4408000000000001</v>
      </c>
    </row>
    <row r="17" spans="2:25">
      <c r="B17" s="47">
        <v>42383</v>
      </c>
      <c r="C17" s="46">
        <v>4365</v>
      </c>
      <c r="D17" s="45">
        <v>4365.5</v>
      </c>
      <c r="E17" s="44">
        <f t="shared" si="0"/>
        <v>4365.25</v>
      </c>
      <c r="F17" s="46">
        <v>4367</v>
      </c>
      <c r="G17" s="45">
        <v>4368</v>
      </c>
      <c r="H17" s="44">
        <f t="shared" si="1"/>
        <v>4367.5</v>
      </c>
      <c r="I17" s="46">
        <v>4355</v>
      </c>
      <c r="J17" s="45">
        <v>4365</v>
      </c>
      <c r="K17" s="44">
        <f t="shared" si="2"/>
        <v>4360</v>
      </c>
      <c r="L17" s="46">
        <v>4370</v>
      </c>
      <c r="M17" s="45">
        <v>4380</v>
      </c>
      <c r="N17" s="44">
        <f t="shared" si="3"/>
        <v>4375</v>
      </c>
      <c r="O17" s="46">
        <v>4390</v>
      </c>
      <c r="P17" s="45">
        <v>4400</v>
      </c>
      <c r="Q17" s="44">
        <f t="shared" si="4"/>
        <v>4395</v>
      </c>
      <c r="R17" s="52">
        <v>4365.5</v>
      </c>
      <c r="S17" s="51">
        <v>1.4395</v>
      </c>
      <c r="T17" s="51">
        <v>1.0886</v>
      </c>
      <c r="U17" s="50">
        <v>117.85</v>
      </c>
      <c r="V17" s="43">
        <v>3032.65</v>
      </c>
      <c r="W17" s="43">
        <v>3033.97</v>
      </c>
      <c r="X17" s="49">
        <f t="shared" si="5"/>
        <v>4010.1965827668564</v>
      </c>
      <c r="Y17" s="48">
        <v>1.4397</v>
      </c>
    </row>
    <row r="18" spans="2:25">
      <c r="B18" s="47">
        <v>42384</v>
      </c>
      <c r="C18" s="46">
        <v>4310</v>
      </c>
      <c r="D18" s="45">
        <v>4310.5</v>
      </c>
      <c r="E18" s="44">
        <f t="shared" si="0"/>
        <v>4310.25</v>
      </c>
      <c r="F18" s="46">
        <v>4320</v>
      </c>
      <c r="G18" s="45">
        <v>4320.5</v>
      </c>
      <c r="H18" s="44">
        <f t="shared" si="1"/>
        <v>4320.25</v>
      </c>
      <c r="I18" s="46">
        <v>4305</v>
      </c>
      <c r="J18" s="45">
        <v>4315</v>
      </c>
      <c r="K18" s="44">
        <f t="shared" si="2"/>
        <v>4310</v>
      </c>
      <c r="L18" s="46">
        <v>4320</v>
      </c>
      <c r="M18" s="45">
        <v>4330</v>
      </c>
      <c r="N18" s="44">
        <f t="shared" si="3"/>
        <v>4325</v>
      </c>
      <c r="O18" s="46">
        <v>4335</v>
      </c>
      <c r="P18" s="45">
        <v>4345</v>
      </c>
      <c r="Q18" s="44">
        <f t="shared" si="4"/>
        <v>4340</v>
      </c>
      <c r="R18" s="52">
        <v>4310.5</v>
      </c>
      <c r="S18" s="51">
        <v>1.4341999999999999</v>
      </c>
      <c r="T18" s="51">
        <v>1.0909</v>
      </c>
      <c r="U18" s="50">
        <v>117.32</v>
      </c>
      <c r="V18" s="43">
        <v>3005.51</v>
      </c>
      <c r="W18" s="43">
        <v>3012.06</v>
      </c>
      <c r="X18" s="49">
        <f t="shared" si="5"/>
        <v>3951.3245943716197</v>
      </c>
      <c r="Y18" s="48">
        <v>1.4343999999999999</v>
      </c>
    </row>
    <row r="19" spans="2:25">
      <c r="B19" s="47">
        <v>42387</v>
      </c>
      <c r="C19" s="46">
        <v>4359.5</v>
      </c>
      <c r="D19" s="45">
        <v>4360</v>
      </c>
      <c r="E19" s="44">
        <f t="shared" si="0"/>
        <v>4359.75</v>
      </c>
      <c r="F19" s="46">
        <v>4359.5</v>
      </c>
      <c r="G19" s="45">
        <v>4360</v>
      </c>
      <c r="H19" s="44">
        <f t="shared" si="1"/>
        <v>4359.75</v>
      </c>
      <c r="I19" s="46">
        <v>4350</v>
      </c>
      <c r="J19" s="45">
        <v>4360</v>
      </c>
      <c r="K19" s="44">
        <f t="shared" si="2"/>
        <v>4355</v>
      </c>
      <c r="L19" s="46">
        <v>4365</v>
      </c>
      <c r="M19" s="45">
        <v>4375</v>
      </c>
      <c r="N19" s="44">
        <f t="shared" si="3"/>
        <v>4370</v>
      </c>
      <c r="O19" s="46">
        <v>4385</v>
      </c>
      <c r="P19" s="45">
        <v>4395</v>
      </c>
      <c r="Q19" s="44">
        <f t="shared" si="4"/>
        <v>4390</v>
      </c>
      <c r="R19" s="52">
        <v>4360</v>
      </c>
      <c r="S19" s="51">
        <v>1.4300999999999999</v>
      </c>
      <c r="T19" s="51">
        <v>1.0895999999999999</v>
      </c>
      <c r="U19" s="50">
        <v>117.34</v>
      </c>
      <c r="V19" s="43">
        <v>3048.74</v>
      </c>
      <c r="W19" s="43">
        <v>3048.31</v>
      </c>
      <c r="X19" s="49">
        <f t="shared" si="5"/>
        <v>4001.4684287812047</v>
      </c>
      <c r="Y19" s="48">
        <v>1.4302999999999999</v>
      </c>
    </row>
    <row r="20" spans="2:25">
      <c r="B20" s="47">
        <v>42388</v>
      </c>
      <c r="C20" s="46">
        <v>4440</v>
      </c>
      <c r="D20" s="45">
        <v>4440.5</v>
      </c>
      <c r="E20" s="44">
        <f t="shared" si="0"/>
        <v>4440.25</v>
      </c>
      <c r="F20" s="46">
        <v>4435</v>
      </c>
      <c r="G20" s="45">
        <v>4436</v>
      </c>
      <c r="H20" s="44">
        <f t="shared" si="1"/>
        <v>4435.5</v>
      </c>
      <c r="I20" s="46">
        <v>4425</v>
      </c>
      <c r="J20" s="45">
        <v>4435</v>
      </c>
      <c r="K20" s="44">
        <f t="shared" si="2"/>
        <v>4430</v>
      </c>
      <c r="L20" s="46">
        <v>4440</v>
      </c>
      <c r="M20" s="45">
        <v>4450</v>
      </c>
      <c r="N20" s="44">
        <f t="shared" si="3"/>
        <v>4445</v>
      </c>
      <c r="O20" s="46">
        <v>4460</v>
      </c>
      <c r="P20" s="45">
        <v>4470</v>
      </c>
      <c r="Q20" s="44">
        <f t="shared" si="4"/>
        <v>4465</v>
      </c>
      <c r="R20" s="52">
        <v>4440.5</v>
      </c>
      <c r="S20" s="51">
        <v>1.4219999999999999</v>
      </c>
      <c r="T20" s="51">
        <v>1.0874999999999999</v>
      </c>
      <c r="U20" s="50">
        <v>117.88</v>
      </c>
      <c r="V20" s="43">
        <v>3122.71</v>
      </c>
      <c r="W20" s="43">
        <v>3119.11</v>
      </c>
      <c r="X20" s="49">
        <f t="shared" si="5"/>
        <v>4083.2183908045981</v>
      </c>
      <c r="Y20" s="48">
        <v>1.4221999999999999</v>
      </c>
    </row>
    <row r="21" spans="2:25">
      <c r="B21" s="47">
        <v>42389</v>
      </c>
      <c r="C21" s="46">
        <v>4346</v>
      </c>
      <c r="D21" s="45">
        <v>4347</v>
      </c>
      <c r="E21" s="44">
        <f t="shared" si="0"/>
        <v>4346.5</v>
      </c>
      <c r="F21" s="46">
        <v>4351</v>
      </c>
      <c r="G21" s="45">
        <v>4352</v>
      </c>
      <c r="H21" s="44">
        <f t="shared" si="1"/>
        <v>4351.5</v>
      </c>
      <c r="I21" s="46">
        <v>4335</v>
      </c>
      <c r="J21" s="45">
        <v>4345</v>
      </c>
      <c r="K21" s="44">
        <f t="shared" si="2"/>
        <v>4340</v>
      </c>
      <c r="L21" s="46">
        <v>4350</v>
      </c>
      <c r="M21" s="45">
        <v>4360</v>
      </c>
      <c r="N21" s="44">
        <f t="shared" si="3"/>
        <v>4355</v>
      </c>
      <c r="O21" s="46">
        <v>4365</v>
      </c>
      <c r="P21" s="45">
        <v>4375</v>
      </c>
      <c r="Q21" s="44">
        <f t="shared" si="4"/>
        <v>4370</v>
      </c>
      <c r="R21" s="52">
        <v>4347</v>
      </c>
      <c r="S21" s="51">
        <v>1.4161999999999999</v>
      </c>
      <c r="T21" s="51">
        <v>1.0914999999999999</v>
      </c>
      <c r="U21" s="50">
        <v>116.68</v>
      </c>
      <c r="V21" s="43">
        <v>3069.48</v>
      </c>
      <c r="W21" s="43">
        <v>3072.58</v>
      </c>
      <c r="X21" s="49">
        <f t="shared" si="5"/>
        <v>3982.5927622537797</v>
      </c>
      <c r="Y21" s="48">
        <v>1.4164000000000001</v>
      </c>
    </row>
    <row r="22" spans="2:25">
      <c r="B22" s="47">
        <v>42390</v>
      </c>
      <c r="C22" s="46">
        <v>4375.5</v>
      </c>
      <c r="D22" s="45">
        <v>4376</v>
      </c>
      <c r="E22" s="44">
        <f t="shared" si="0"/>
        <v>4375.75</v>
      </c>
      <c r="F22" s="46">
        <v>4378</v>
      </c>
      <c r="G22" s="45">
        <v>4379</v>
      </c>
      <c r="H22" s="44">
        <f t="shared" si="1"/>
        <v>4378.5</v>
      </c>
      <c r="I22" s="46">
        <v>4370</v>
      </c>
      <c r="J22" s="45">
        <v>4380</v>
      </c>
      <c r="K22" s="44">
        <f t="shared" si="2"/>
        <v>4375</v>
      </c>
      <c r="L22" s="46">
        <v>4385</v>
      </c>
      <c r="M22" s="45">
        <v>4395</v>
      </c>
      <c r="N22" s="44">
        <f t="shared" si="3"/>
        <v>4390</v>
      </c>
      <c r="O22" s="46">
        <v>4400</v>
      </c>
      <c r="P22" s="45">
        <v>4410</v>
      </c>
      <c r="Q22" s="44">
        <f t="shared" si="4"/>
        <v>4405</v>
      </c>
      <c r="R22" s="52">
        <v>4376</v>
      </c>
      <c r="S22" s="51">
        <v>1.4112</v>
      </c>
      <c r="T22" s="51">
        <v>1.0902000000000001</v>
      </c>
      <c r="U22" s="50">
        <v>116.95</v>
      </c>
      <c r="V22" s="43">
        <v>3100.91</v>
      </c>
      <c r="W22" s="43">
        <v>3102.59</v>
      </c>
      <c r="X22" s="49">
        <f t="shared" si="5"/>
        <v>4013.9423958906618</v>
      </c>
      <c r="Y22" s="48">
        <v>1.4114</v>
      </c>
    </row>
    <row r="23" spans="2:25">
      <c r="B23" s="47">
        <v>42391</v>
      </c>
      <c r="C23" s="46">
        <v>4467</v>
      </c>
      <c r="D23" s="45">
        <v>4468</v>
      </c>
      <c r="E23" s="44">
        <f t="shared" si="0"/>
        <v>4467.5</v>
      </c>
      <c r="F23" s="46">
        <v>4456</v>
      </c>
      <c r="G23" s="45">
        <v>4456.5</v>
      </c>
      <c r="H23" s="44">
        <f t="shared" si="1"/>
        <v>4456.25</v>
      </c>
      <c r="I23" s="46">
        <v>4435</v>
      </c>
      <c r="J23" s="45">
        <v>4445</v>
      </c>
      <c r="K23" s="44">
        <f t="shared" si="2"/>
        <v>4440</v>
      </c>
      <c r="L23" s="46">
        <v>4445</v>
      </c>
      <c r="M23" s="45">
        <v>4455</v>
      </c>
      <c r="N23" s="44">
        <f t="shared" si="3"/>
        <v>4450</v>
      </c>
      <c r="O23" s="46">
        <v>4460</v>
      </c>
      <c r="P23" s="45">
        <v>4470</v>
      </c>
      <c r="Q23" s="44">
        <f t="shared" si="4"/>
        <v>4465</v>
      </c>
      <c r="R23" s="52">
        <v>4468</v>
      </c>
      <c r="S23" s="51">
        <v>1.4323999999999999</v>
      </c>
      <c r="T23" s="51">
        <v>1.0819000000000001</v>
      </c>
      <c r="U23" s="50">
        <v>118.24</v>
      </c>
      <c r="V23" s="43">
        <v>3119.24</v>
      </c>
      <c r="W23" s="43">
        <v>3110.78</v>
      </c>
      <c r="X23" s="49">
        <f t="shared" si="5"/>
        <v>4129.7716979388115</v>
      </c>
      <c r="Y23" s="48">
        <v>1.4326000000000001</v>
      </c>
    </row>
    <row r="24" spans="2:25">
      <c r="B24" s="47">
        <v>42394</v>
      </c>
      <c r="C24" s="46">
        <v>4453</v>
      </c>
      <c r="D24" s="45">
        <v>4454</v>
      </c>
      <c r="E24" s="44">
        <f t="shared" si="0"/>
        <v>4453.5</v>
      </c>
      <c r="F24" s="46">
        <v>4453</v>
      </c>
      <c r="G24" s="45">
        <v>4455</v>
      </c>
      <c r="H24" s="44">
        <f t="shared" si="1"/>
        <v>4454</v>
      </c>
      <c r="I24" s="46">
        <v>4435</v>
      </c>
      <c r="J24" s="45">
        <v>4445</v>
      </c>
      <c r="K24" s="44">
        <f t="shared" si="2"/>
        <v>4440</v>
      </c>
      <c r="L24" s="46">
        <v>4435</v>
      </c>
      <c r="M24" s="45">
        <v>4445</v>
      </c>
      <c r="N24" s="44">
        <f t="shared" si="3"/>
        <v>4440</v>
      </c>
      <c r="O24" s="46">
        <v>4450</v>
      </c>
      <c r="P24" s="45">
        <v>4460</v>
      </c>
      <c r="Q24" s="44">
        <f t="shared" si="4"/>
        <v>4455</v>
      </c>
      <c r="R24" s="52">
        <v>4454</v>
      </c>
      <c r="S24" s="51">
        <v>1.4269000000000001</v>
      </c>
      <c r="T24" s="51">
        <v>1.0818000000000001</v>
      </c>
      <c r="U24" s="50">
        <v>118.58</v>
      </c>
      <c r="V24" s="43">
        <v>3121.45</v>
      </c>
      <c r="W24" s="43">
        <v>3121.72</v>
      </c>
      <c r="X24" s="49">
        <f t="shared" si="5"/>
        <v>4117.2120539840998</v>
      </c>
      <c r="Y24" s="48">
        <v>1.4271</v>
      </c>
    </row>
    <row r="25" spans="2:25">
      <c r="B25" s="47">
        <v>42395</v>
      </c>
      <c r="C25" s="46">
        <v>4500</v>
      </c>
      <c r="D25" s="45">
        <v>4501</v>
      </c>
      <c r="E25" s="44">
        <f t="shared" si="0"/>
        <v>4500.5</v>
      </c>
      <c r="F25" s="46">
        <v>4500</v>
      </c>
      <c r="G25" s="45">
        <v>4501</v>
      </c>
      <c r="H25" s="44">
        <f t="shared" si="1"/>
        <v>4500.5</v>
      </c>
      <c r="I25" s="46">
        <v>4480</v>
      </c>
      <c r="J25" s="45">
        <v>4490</v>
      </c>
      <c r="K25" s="44">
        <f t="shared" si="2"/>
        <v>4485</v>
      </c>
      <c r="L25" s="46">
        <v>4480</v>
      </c>
      <c r="M25" s="45">
        <v>4490</v>
      </c>
      <c r="N25" s="44">
        <f t="shared" si="3"/>
        <v>4485</v>
      </c>
      <c r="O25" s="46">
        <v>4495</v>
      </c>
      <c r="P25" s="45">
        <v>4505</v>
      </c>
      <c r="Q25" s="44">
        <f t="shared" si="4"/>
        <v>4500</v>
      </c>
      <c r="R25" s="52">
        <v>4501</v>
      </c>
      <c r="S25" s="51">
        <v>1.425</v>
      </c>
      <c r="T25" s="51">
        <v>1.0826</v>
      </c>
      <c r="U25" s="50">
        <v>118.37</v>
      </c>
      <c r="V25" s="43">
        <v>3158.6</v>
      </c>
      <c r="W25" s="43">
        <v>3157.93</v>
      </c>
      <c r="X25" s="49">
        <f t="shared" si="5"/>
        <v>4157.5835950489563</v>
      </c>
      <c r="Y25" s="48">
        <v>1.4253</v>
      </c>
    </row>
    <row r="26" spans="2:25">
      <c r="B26" s="47">
        <v>42396</v>
      </c>
      <c r="C26" s="46">
        <v>4507</v>
      </c>
      <c r="D26" s="45">
        <v>4507.5</v>
      </c>
      <c r="E26" s="44">
        <f t="shared" si="0"/>
        <v>4507.25</v>
      </c>
      <c r="F26" s="46">
        <v>4505</v>
      </c>
      <c r="G26" s="45">
        <v>4510</v>
      </c>
      <c r="H26" s="44">
        <f t="shared" si="1"/>
        <v>4507.5</v>
      </c>
      <c r="I26" s="46">
        <v>4480</v>
      </c>
      <c r="J26" s="45">
        <v>4490</v>
      </c>
      <c r="K26" s="44">
        <f t="shared" si="2"/>
        <v>4485</v>
      </c>
      <c r="L26" s="46">
        <v>4480</v>
      </c>
      <c r="M26" s="45">
        <v>4490</v>
      </c>
      <c r="N26" s="44">
        <f t="shared" si="3"/>
        <v>4485</v>
      </c>
      <c r="O26" s="46">
        <v>4495</v>
      </c>
      <c r="P26" s="45">
        <v>4505</v>
      </c>
      <c r="Q26" s="44">
        <f t="shared" si="4"/>
        <v>4500</v>
      </c>
      <c r="R26" s="52">
        <v>4507.5</v>
      </c>
      <c r="S26" s="51">
        <v>1.4340999999999999</v>
      </c>
      <c r="T26" s="51">
        <v>1.0889</v>
      </c>
      <c r="U26" s="50">
        <v>118.39</v>
      </c>
      <c r="V26" s="43">
        <v>3143.09</v>
      </c>
      <c r="W26" s="43">
        <v>3144.17</v>
      </c>
      <c r="X26" s="49">
        <f t="shared" si="5"/>
        <v>4139.4985765451374</v>
      </c>
      <c r="Y26" s="48">
        <v>1.4343999999999999</v>
      </c>
    </row>
    <row r="27" spans="2:25">
      <c r="B27" s="47">
        <v>42397</v>
      </c>
      <c r="C27" s="46">
        <v>4553</v>
      </c>
      <c r="D27" s="45">
        <v>4553.5</v>
      </c>
      <c r="E27" s="44">
        <f t="shared" si="0"/>
        <v>4553.25</v>
      </c>
      <c r="F27" s="46">
        <v>4544.5</v>
      </c>
      <c r="G27" s="45">
        <v>4545</v>
      </c>
      <c r="H27" s="44">
        <f t="shared" si="1"/>
        <v>4544.75</v>
      </c>
      <c r="I27" s="46">
        <v>4520</v>
      </c>
      <c r="J27" s="45">
        <v>4530</v>
      </c>
      <c r="K27" s="44">
        <f t="shared" si="2"/>
        <v>4525</v>
      </c>
      <c r="L27" s="46">
        <v>4520</v>
      </c>
      <c r="M27" s="45">
        <v>4530</v>
      </c>
      <c r="N27" s="44">
        <f t="shared" si="3"/>
        <v>4525</v>
      </c>
      <c r="O27" s="46">
        <v>4535</v>
      </c>
      <c r="P27" s="45">
        <v>4545</v>
      </c>
      <c r="Q27" s="44">
        <f t="shared" si="4"/>
        <v>4540</v>
      </c>
      <c r="R27" s="52">
        <v>4553.5</v>
      </c>
      <c r="S27" s="51">
        <v>1.4292</v>
      </c>
      <c r="T27" s="51">
        <v>1.0904</v>
      </c>
      <c r="U27" s="50">
        <v>118.88</v>
      </c>
      <c r="V27" s="43">
        <v>3186.05</v>
      </c>
      <c r="W27" s="43">
        <v>3179.43</v>
      </c>
      <c r="X27" s="49">
        <f t="shared" si="5"/>
        <v>4175.990462215701</v>
      </c>
      <c r="Y27" s="48">
        <v>1.4295</v>
      </c>
    </row>
    <row r="28" spans="2:25">
      <c r="B28" s="47">
        <v>42398</v>
      </c>
      <c r="C28" s="46">
        <v>4541</v>
      </c>
      <c r="D28" s="45">
        <v>4541.5</v>
      </c>
      <c r="E28" s="44">
        <f t="shared" si="0"/>
        <v>4541.25</v>
      </c>
      <c r="F28" s="46">
        <v>4535</v>
      </c>
      <c r="G28" s="45">
        <v>4535.5</v>
      </c>
      <c r="H28" s="44">
        <f t="shared" si="1"/>
        <v>4535.25</v>
      </c>
      <c r="I28" s="46">
        <v>4510</v>
      </c>
      <c r="J28" s="45">
        <v>4520</v>
      </c>
      <c r="K28" s="44">
        <f t="shared" si="2"/>
        <v>4515</v>
      </c>
      <c r="L28" s="46">
        <v>4515</v>
      </c>
      <c r="M28" s="45">
        <v>4525</v>
      </c>
      <c r="N28" s="44">
        <f t="shared" si="3"/>
        <v>4520</v>
      </c>
      <c r="O28" s="46">
        <v>4530</v>
      </c>
      <c r="P28" s="45">
        <v>4540</v>
      </c>
      <c r="Q28" s="44">
        <f t="shared" si="4"/>
        <v>4535</v>
      </c>
      <c r="R28" s="52">
        <v>4541.5</v>
      </c>
      <c r="S28" s="51">
        <v>1.4275</v>
      </c>
      <c r="T28" s="51">
        <v>1.0918000000000001</v>
      </c>
      <c r="U28" s="50">
        <v>121.1</v>
      </c>
      <c r="V28" s="43">
        <v>3181.44</v>
      </c>
      <c r="W28" s="43">
        <v>3176.57</v>
      </c>
      <c r="X28" s="49">
        <f t="shared" si="5"/>
        <v>4159.6446235574276</v>
      </c>
      <c r="Y28" s="48">
        <v>1.4278</v>
      </c>
    </row>
    <row r="29" spans="2:25" s="10" customFormat="1">
      <c r="B29" s="42" t="s">
        <v>11</v>
      </c>
      <c r="C29" s="41">
        <f>ROUND(AVERAGE(C9:C28),2)</f>
        <v>4461.8500000000004</v>
      </c>
      <c r="D29" s="40">
        <f>ROUND(AVERAGE(D9:D28),2)</f>
        <v>4462.75</v>
      </c>
      <c r="E29" s="39">
        <f>ROUND(AVERAGE(C29:D29),2)</f>
        <v>4462.3</v>
      </c>
      <c r="F29" s="41">
        <f>ROUND(AVERAGE(F9:F28),2)</f>
        <v>4461.3999999999996</v>
      </c>
      <c r="G29" s="40">
        <f>ROUND(AVERAGE(G9:G28),2)</f>
        <v>4462.75</v>
      </c>
      <c r="H29" s="39">
        <f>ROUND(AVERAGE(F29:G29),2)</f>
        <v>4462.08</v>
      </c>
      <c r="I29" s="41">
        <f>ROUND(AVERAGE(I9:I28),2)</f>
        <v>4449</v>
      </c>
      <c r="J29" s="40">
        <f>ROUND(AVERAGE(J9:J28),2)</f>
        <v>4459</v>
      </c>
      <c r="K29" s="39">
        <f>ROUND(AVERAGE(I29:J29),2)</f>
        <v>4454</v>
      </c>
      <c r="L29" s="41">
        <f>ROUND(AVERAGE(L9:L28),2)</f>
        <v>4462.25</v>
      </c>
      <c r="M29" s="40">
        <f>ROUND(AVERAGE(M9:M28),2)</f>
        <v>4472.25</v>
      </c>
      <c r="N29" s="39">
        <f>ROUND(AVERAGE(L29:M29),2)</f>
        <v>4467.25</v>
      </c>
      <c r="O29" s="41">
        <f>ROUND(AVERAGE(O9:O28),2)</f>
        <v>4482</v>
      </c>
      <c r="P29" s="40">
        <f>ROUND(AVERAGE(P9:P28),2)</f>
        <v>4492</v>
      </c>
      <c r="Q29" s="39">
        <f>ROUND(AVERAGE(O29:P29),2)</f>
        <v>4487</v>
      </c>
      <c r="R29" s="38">
        <f>ROUND(AVERAGE(R9:R28),2)</f>
        <v>4462.75</v>
      </c>
      <c r="S29" s="37">
        <f>ROUND(AVERAGE(S9:S28),4)</f>
        <v>1.4397</v>
      </c>
      <c r="T29" s="36">
        <f>ROUND(AVERAGE(T9:T28),4)</f>
        <v>1.0862000000000001</v>
      </c>
      <c r="U29" s="175">
        <f>ROUND(AVERAGE(U9:U28),2)</f>
        <v>118.18</v>
      </c>
      <c r="V29" s="35">
        <f>AVERAGE(V9:V28)</f>
        <v>3099.8125</v>
      </c>
      <c r="W29" s="35">
        <f>AVERAGE(W9:W28)</f>
        <v>3099.3390000000004</v>
      </c>
      <c r="X29" s="35">
        <f>AVERAGE(X9:X28)</f>
        <v>4108.7501703195139</v>
      </c>
      <c r="Y29" s="34">
        <f>AVERAGE(Y9:Y28)</f>
        <v>1.4399000000000002</v>
      </c>
    </row>
    <row r="30" spans="2:25" s="5" customFormat="1">
      <c r="B30" s="33" t="s">
        <v>12</v>
      </c>
      <c r="C30" s="32">
        <f t="shared" ref="C30:Y30" si="6">MAX(C9:C28)</f>
        <v>4646</v>
      </c>
      <c r="D30" s="31">
        <f t="shared" si="6"/>
        <v>4647</v>
      </c>
      <c r="E30" s="30">
        <f t="shared" si="6"/>
        <v>4646.5</v>
      </c>
      <c r="F30" s="32">
        <f t="shared" si="6"/>
        <v>4647</v>
      </c>
      <c r="G30" s="31">
        <f t="shared" si="6"/>
        <v>4647.5</v>
      </c>
      <c r="H30" s="30">
        <f t="shared" si="6"/>
        <v>4647.25</v>
      </c>
      <c r="I30" s="32">
        <f t="shared" si="6"/>
        <v>4650</v>
      </c>
      <c r="J30" s="31">
        <f t="shared" si="6"/>
        <v>4660</v>
      </c>
      <c r="K30" s="30">
        <f t="shared" si="6"/>
        <v>4655</v>
      </c>
      <c r="L30" s="32">
        <f t="shared" si="6"/>
        <v>4675</v>
      </c>
      <c r="M30" s="31">
        <f t="shared" si="6"/>
        <v>4685</v>
      </c>
      <c r="N30" s="30">
        <f t="shared" si="6"/>
        <v>4680</v>
      </c>
      <c r="O30" s="32">
        <f t="shared" si="6"/>
        <v>4700</v>
      </c>
      <c r="P30" s="31">
        <f t="shared" si="6"/>
        <v>4710</v>
      </c>
      <c r="Q30" s="30">
        <f t="shared" si="6"/>
        <v>4705</v>
      </c>
      <c r="R30" s="29">
        <f t="shared" si="6"/>
        <v>4647</v>
      </c>
      <c r="S30" s="28">
        <f t="shared" si="6"/>
        <v>1.476</v>
      </c>
      <c r="T30" s="27">
        <f t="shared" si="6"/>
        <v>1.0918000000000001</v>
      </c>
      <c r="U30" s="26">
        <f t="shared" si="6"/>
        <v>121.1</v>
      </c>
      <c r="V30" s="25">
        <f t="shared" si="6"/>
        <v>3186.05</v>
      </c>
      <c r="W30" s="25">
        <f t="shared" si="6"/>
        <v>3179.43</v>
      </c>
      <c r="X30" s="25">
        <f t="shared" si="6"/>
        <v>4321.5846740444531</v>
      </c>
      <c r="Y30" s="24">
        <f t="shared" si="6"/>
        <v>1.4762</v>
      </c>
    </row>
    <row r="31" spans="2:25" s="5" customFormat="1" ht="13.5" thickBot="1">
      <c r="B31" s="23" t="s">
        <v>13</v>
      </c>
      <c r="C31" s="22">
        <f t="shared" ref="C31:Y31" si="7">MIN(C9:C28)</f>
        <v>4310</v>
      </c>
      <c r="D31" s="21">
        <f t="shared" si="7"/>
        <v>4310.5</v>
      </c>
      <c r="E31" s="20">
        <f t="shared" si="7"/>
        <v>4310.25</v>
      </c>
      <c r="F31" s="22">
        <f t="shared" si="7"/>
        <v>4320</v>
      </c>
      <c r="G31" s="21">
        <f t="shared" si="7"/>
        <v>4320.5</v>
      </c>
      <c r="H31" s="20">
        <f t="shared" si="7"/>
        <v>4320.25</v>
      </c>
      <c r="I31" s="22">
        <f t="shared" si="7"/>
        <v>4305</v>
      </c>
      <c r="J31" s="21">
        <f t="shared" si="7"/>
        <v>4315</v>
      </c>
      <c r="K31" s="20">
        <f t="shared" si="7"/>
        <v>4310</v>
      </c>
      <c r="L31" s="22">
        <f t="shared" si="7"/>
        <v>4320</v>
      </c>
      <c r="M31" s="21">
        <f t="shared" si="7"/>
        <v>4330</v>
      </c>
      <c r="N31" s="20">
        <f t="shared" si="7"/>
        <v>4325</v>
      </c>
      <c r="O31" s="22">
        <f t="shared" si="7"/>
        <v>4335</v>
      </c>
      <c r="P31" s="21">
        <f t="shared" si="7"/>
        <v>4345</v>
      </c>
      <c r="Q31" s="20">
        <f t="shared" si="7"/>
        <v>4340</v>
      </c>
      <c r="R31" s="19">
        <f t="shared" si="7"/>
        <v>4310.5</v>
      </c>
      <c r="S31" s="18">
        <f t="shared" si="7"/>
        <v>1.4112</v>
      </c>
      <c r="T31" s="17">
        <f t="shared" si="7"/>
        <v>1.0744</v>
      </c>
      <c r="U31" s="16">
        <f t="shared" si="7"/>
        <v>116.68</v>
      </c>
      <c r="V31" s="15">
        <f t="shared" si="7"/>
        <v>3005.51</v>
      </c>
      <c r="W31" s="15">
        <f t="shared" si="7"/>
        <v>3012.06</v>
      </c>
      <c r="X31" s="15">
        <f t="shared" si="7"/>
        <v>3951.3245943716197</v>
      </c>
      <c r="Y31" s="14">
        <f t="shared" si="7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35</v>
      </c>
    </row>
    <row r="6" spans="1:19" ht="13.5" thickBot="1">
      <c r="B6" s="1">
        <v>42373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42373</v>
      </c>
      <c r="C9" s="46">
        <v>23500</v>
      </c>
      <c r="D9" s="45">
        <v>24000</v>
      </c>
      <c r="E9" s="44">
        <f t="shared" ref="E9:E28" si="0">AVERAGE(C9:D9)</f>
        <v>23750</v>
      </c>
      <c r="F9" s="46">
        <v>23500</v>
      </c>
      <c r="G9" s="45">
        <v>24000</v>
      </c>
      <c r="H9" s="44">
        <f t="shared" ref="H9:H28" si="1">AVERAGE(F9:G9)</f>
        <v>23750</v>
      </c>
      <c r="I9" s="46">
        <v>23700</v>
      </c>
      <c r="J9" s="45">
        <v>24700</v>
      </c>
      <c r="K9" s="44">
        <f t="shared" ref="K9:K28" si="2">AVERAGE(I9:J9)</f>
        <v>24200</v>
      </c>
      <c r="L9" s="52">
        <v>24000</v>
      </c>
      <c r="M9" s="51">
        <v>1.476</v>
      </c>
      <c r="N9" s="53">
        <v>1.0909</v>
      </c>
      <c r="O9" s="50">
        <v>119.07</v>
      </c>
      <c r="P9" s="43">
        <v>16260.16</v>
      </c>
      <c r="Q9" s="43">
        <v>16257.96</v>
      </c>
      <c r="R9" s="49">
        <f t="shared" ref="R9:R28" si="3">L9/N9</f>
        <v>22000.183334861125</v>
      </c>
      <c r="S9" s="48">
        <v>1.4762</v>
      </c>
    </row>
    <row r="10" spans="1:19">
      <c r="B10" s="47">
        <v>42374</v>
      </c>
      <c r="C10" s="46">
        <v>23500</v>
      </c>
      <c r="D10" s="45">
        <v>23990</v>
      </c>
      <c r="E10" s="44">
        <f t="shared" si="0"/>
        <v>23745</v>
      </c>
      <c r="F10" s="46">
        <v>23500</v>
      </c>
      <c r="G10" s="45">
        <v>24000</v>
      </c>
      <c r="H10" s="44">
        <f t="shared" si="1"/>
        <v>23750</v>
      </c>
      <c r="I10" s="46">
        <v>23700</v>
      </c>
      <c r="J10" s="45">
        <v>24700</v>
      </c>
      <c r="K10" s="44">
        <f t="shared" si="2"/>
        <v>24200</v>
      </c>
      <c r="L10" s="52">
        <v>23990</v>
      </c>
      <c r="M10" s="51">
        <v>1.4682999999999999</v>
      </c>
      <c r="N10" s="51">
        <v>1.0752999999999999</v>
      </c>
      <c r="O10" s="50">
        <v>118.93</v>
      </c>
      <c r="P10" s="43">
        <v>16338.62</v>
      </c>
      <c r="Q10" s="43">
        <v>16343.21</v>
      </c>
      <c r="R10" s="49">
        <f t="shared" si="3"/>
        <v>22310.053008462757</v>
      </c>
      <c r="S10" s="48">
        <v>1.4684999999999999</v>
      </c>
    </row>
    <row r="11" spans="1:19">
      <c r="B11" s="47">
        <v>42375</v>
      </c>
      <c r="C11" s="46">
        <v>23500</v>
      </c>
      <c r="D11" s="45">
        <v>23990</v>
      </c>
      <c r="E11" s="44">
        <f t="shared" si="0"/>
        <v>23745</v>
      </c>
      <c r="F11" s="46">
        <v>23500</v>
      </c>
      <c r="G11" s="45">
        <v>24000</v>
      </c>
      <c r="H11" s="44">
        <f t="shared" si="1"/>
        <v>23750</v>
      </c>
      <c r="I11" s="46">
        <v>23700</v>
      </c>
      <c r="J11" s="45">
        <v>24700</v>
      </c>
      <c r="K11" s="44">
        <f t="shared" si="2"/>
        <v>24200</v>
      </c>
      <c r="L11" s="52">
        <v>23990</v>
      </c>
      <c r="M11" s="51">
        <v>1.4643999999999999</v>
      </c>
      <c r="N11" s="51">
        <v>1.0744</v>
      </c>
      <c r="O11" s="50">
        <v>118.36</v>
      </c>
      <c r="P11" s="43">
        <v>16382.14</v>
      </c>
      <c r="Q11" s="43">
        <v>16386.73</v>
      </c>
      <c r="R11" s="49">
        <f t="shared" si="3"/>
        <v>22328.74162323157</v>
      </c>
      <c r="S11" s="48">
        <v>1.4645999999999999</v>
      </c>
    </row>
    <row r="12" spans="1:19">
      <c r="B12" s="47">
        <v>42376</v>
      </c>
      <c r="C12" s="46">
        <v>23500</v>
      </c>
      <c r="D12" s="45">
        <v>23990</v>
      </c>
      <c r="E12" s="44">
        <f t="shared" si="0"/>
        <v>23745</v>
      </c>
      <c r="F12" s="46">
        <v>23500</v>
      </c>
      <c r="G12" s="45">
        <v>24000</v>
      </c>
      <c r="H12" s="44">
        <f t="shared" si="1"/>
        <v>23750</v>
      </c>
      <c r="I12" s="46">
        <v>23690</v>
      </c>
      <c r="J12" s="45">
        <v>24690</v>
      </c>
      <c r="K12" s="44">
        <f t="shared" si="2"/>
        <v>24190</v>
      </c>
      <c r="L12" s="52">
        <v>23990</v>
      </c>
      <c r="M12" s="51">
        <v>1.4572000000000001</v>
      </c>
      <c r="N12" s="51">
        <v>1.0859000000000001</v>
      </c>
      <c r="O12" s="50">
        <v>117.61</v>
      </c>
      <c r="P12" s="43">
        <v>16463.080000000002</v>
      </c>
      <c r="Q12" s="43">
        <v>16467.68</v>
      </c>
      <c r="R12" s="49">
        <f t="shared" si="3"/>
        <v>22092.273690026705</v>
      </c>
      <c r="S12" s="48">
        <v>1.4574</v>
      </c>
    </row>
    <row r="13" spans="1:19">
      <c r="B13" s="47">
        <v>42377</v>
      </c>
      <c r="C13" s="46">
        <v>23500</v>
      </c>
      <c r="D13" s="45">
        <v>23990</v>
      </c>
      <c r="E13" s="44">
        <f t="shared" si="0"/>
        <v>23745</v>
      </c>
      <c r="F13" s="46">
        <v>23500</v>
      </c>
      <c r="G13" s="45">
        <v>24000</v>
      </c>
      <c r="H13" s="44">
        <f t="shared" si="1"/>
        <v>23750</v>
      </c>
      <c r="I13" s="46">
        <v>23690</v>
      </c>
      <c r="J13" s="45">
        <v>24690</v>
      </c>
      <c r="K13" s="44">
        <f t="shared" si="2"/>
        <v>24190</v>
      </c>
      <c r="L13" s="52">
        <v>23990</v>
      </c>
      <c r="M13" s="51">
        <v>1.458</v>
      </c>
      <c r="N13" s="51">
        <v>1.0866</v>
      </c>
      <c r="O13" s="50">
        <v>118.36</v>
      </c>
      <c r="P13" s="43">
        <v>16454.05</v>
      </c>
      <c r="Q13" s="43">
        <v>16458.650000000001</v>
      </c>
      <c r="R13" s="49">
        <f t="shared" si="3"/>
        <v>22078.041597644027</v>
      </c>
      <c r="S13" s="48">
        <v>1.4581999999999999</v>
      </c>
    </row>
    <row r="14" spans="1:19">
      <c r="B14" s="47">
        <v>42380</v>
      </c>
      <c r="C14" s="46">
        <v>23500</v>
      </c>
      <c r="D14" s="45">
        <v>23990</v>
      </c>
      <c r="E14" s="44">
        <f t="shared" si="0"/>
        <v>23745</v>
      </c>
      <c r="F14" s="46">
        <v>23500</v>
      </c>
      <c r="G14" s="45">
        <v>24000</v>
      </c>
      <c r="H14" s="44">
        <f t="shared" si="1"/>
        <v>23750</v>
      </c>
      <c r="I14" s="46">
        <v>23690</v>
      </c>
      <c r="J14" s="45">
        <v>24690</v>
      </c>
      <c r="K14" s="44">
        <f t="shared" si="2"/>
        <v>24190</v>
      </c>
      <c r="L14" s="52">
        <v>23990</v>
      </c>
      <c r="M14" s="51">
        <v>1.4579</v>
      </c>
      <c r="N14" s="51">
        <v>1.0899000000000001</v>
      </c>
      <c r="O14" s="50">
        <v>117.74</v>
      </c>
      <c r="P14" s="43">
        <v>16455.18</v>
      </c>
      <c r="Q14" s="43">
        <v>16459.78</v>
      </c>
      <c r="R14" s="49">
        <f t="shared" si="3"/>
        <v>22011.193687494262</v>
      </c>
      <c r="S14" s="48">
        <v>1.4581</v>
      </c>
    </row>
    <row r="15" spans="1:19">
      <c r="B15" s="47">
        <v>42381</v>
      </c>
      <c r="C15" s="46">
        <v>23500</v>
      </c>
      <c r="D15" s="45">
        <v>23990</v>
      </c>
      <c r="E15" s="44">
        <f t="shared" si="0"/>
        <v>23745</v>
      </c>
      <c r="F15" s="46">
        <v>23500</v>
      </c>
      <c r="G15" s="45">
        <v>24000</v>
      </c>
      <c r="H15" s="44">
        <f t="shared" si="1"/>
        <v>23750</v>
      </c>
      <c r="I15" s="46">
        <v>23940</v>
      </c>
      <c r="J15" s="45">
        <v>24940</v>
      </c>
      <c r="K15" s="44">
        <f t="shared" si="2"/>
        <v>24440</v>
      </c>
      <c r="L15" s="52">
        <v>23990</v>
      </c>
      <c r="M15" s="51">
        <v>1.4429000000000001</v>
      </c>
      <c r="N15" s="51">
        <v>1.0843</v>
      </c>
      <c r="O15" s="50">
        <v>117.88</v>
      </c>
      <c r="P15" s="43">
        <v>16626.240000000002</v>
      </c>
      <c r="Q15" s="43">
        <v>16630.86</v>
      </c>
      <c r="R15" s="49">
        <f t="shared" si="3"/>
        <v>22124.873190076545</v>
      </c>
      <c r="S15" s="48">
        <v>1.4431</v>
      </c>
    </row>
    <row r="16" spans="1:19">
      <c r="B16" s="47">
        <v>42382</v>
      </c>
      <c r="C16" s="46">
        <v>23500</v>
      </c>
      <c r="D16" s="45">
        <v>23990</v>
      </c>
      <c r="E16" s="44">
        <f t="shared" si="0"/>
        <v>23745</v>
      </c>
      <c r="F16" s="46">
        <v>23500</v>
      </c>
      <c r="G16" s="45">
        <v>24000</v>
      </c>
      <c r="H16" s="44">
        <f t="shared" si="1"/>
        <v>23750</v>
      </c>
      <c r="I16" s="46">
        <v>23690</v>
      </c>
      <c r="J16" s="45">
        <v>24690</v>
      </c>
      <c r="K16" s="44">
        <f t="shared" si="2"/>
        <v>24190</v>
      </c>
      <c r="L16" s="52">
        <v>23990</v>
      </c>
      <c r="M16" s="51">
        <v>1.4406000000000001</v>
      </c>
      <c r="N16" s="51">
        <v>1.0814999999999999</v>
      </c>
      <c r="O16" s="50">
        <v>118.12</v>
      </c>
      <c r="P16" s="43">
        <v>16652.78</v>
      </c>
      <c r="Q16" s="43">
        <v>16657.41</v>
      </c>
      <c r="R16" s="49">
        <f t="shared" si="3"/>
        <v>22182.154415164125</v>
      </c>
      <c r="S16" s="48">
        <v>1.4408000000000001</v>
      </c>
    </row>
    <row r="17" spans="2:19">
      <c r="B17" s="47">
        <v>42383</v>
      </c>
      <c r="C17" s="46">
        <v>23500</v>
      </c>
      <c r="D17" s="45">
        <v>23990</v>
      </c>
      <c r="E17" s="44">
        <f t="shared" si="0"/>
        <v>23745</v>
      </c>
      <c r="F17" s="46">
        <v>23500</v>
      </c>
      <c r="G17" s="45">
        <v>24000</v>
      </c>
      <c r="H17" s="44">
        <f t="shared" si="1"/>
        <v>23750</v>
      </c>
      <c r="I17" s="46">
        <v>23685</v>
      </c>
      <c r="J17" s="45">
        <v>24685</v>
      </c>
      <c r="K17" s="44">
        <f t="shared" si="2"/>
        <v>24185</v>
      </c>
      <c r="L17" s="52">
        <v>23990</v>
      </c>
      <c r="M17" s="51">
        <v>1.4395</v>
      </c>
      <c r="N17" s="51">
        <v>1.0886</v>
      </c>
      <c r="O17" s="50">
        <v>117.85</v>
      </c>
      <c r="P17" s="43">
        <v>16665.509999999998</v>
      </c>
      <c r="Q17" s="43">
        <v>16670.14</v>
      </c>
      <c r="R17" s="49">
        <f t="shared" si="3"/>
        <v>22037.479331251147</v>
      </c>
      <c r="S17" s="48">
        <v>1.4397</v>
      </c>
    </row>
    <row r="18" spans="2:19">
      <c r="B18" s="47">
        <v>42384</v>
      </c>
      <c r="C18" s="46">
        <v>23500</v>
      </c>
      <c r="D18" s="45">
        <v>23990</v>
      </c>
      <c r="E18" s="44">
        <f t="shared" si="0"/>
        <v>23745</v>
      </c>
      <c r="F18" s="46">
        <v>23500</v>
      </c>
      <c r="G18" s="45">
        <v>24000</v>
      </c>
      <c r="H18" s="44">
        <f t="shared" si="1"/>
        <v>23750</v>
      </c>
      <c r="I18" s="46">
        <v>23680</v>
      </c>
      <c r="J18" s="45">
        <v>24680</v>
      </c>
      <c r="K18" s="44">
        <f t="shared" si="2"/>
        <v>24180</v>
      </c>
      <c r="L18" s="52">
        <v>23990</v>
      </c>
      <c r="M18" s="51">
        <v>1.4341999999999999</v>
      </c>
      <c r="N18" s="51">
        <v>1.0909</v>
      </c>
      <c r="O18" s="50">
        <v>117.32</v>
      </c>
      <c r="P18" s="43">
        <v>16727.099999999999</v>
      </c>
      <c r="Q18" s="43">
        <v>16731.73</v>
      </c>
      <c r="R18" s="49">
        <f t="shared" si="3"/>
        <v>21991.016591804932</v>
      </c>
      <c r="S18" s="48">
        <v>1.4343999999999999</v>
      </c>
    </row>
    <row r="19" spans="2:19">
      <c r="B19" s="47">
        <v>42387</v>
      </c>
      <c r="C19" s="46">
        <v>23500</v>
      </c>
      <c r="D19" s="45">
        <v>23990</v>
      </c>
      <c r="E19" s="44">
        <f t="shared" si="0"/>
        <v>23745</v>
      </c>
      <c r="F19" s="46">
        <v>23500</v>
      </c>
      <c r="G19" s="45">
        <v>24000</v>
      </c>
      <c r="H19" s="44">
        <f t="shared" si="1"/>
        <v>23750</v>
      </c>
      <c r="I19" s="46">
        <v>23680</v>
      </c>
      <c r="J19" s="45">
        <v>24680</v>
      </c>
      <c r="K19" s="44">
        <f t="shared" si="2"/>
        <v>24180</v>
      </c>
      <c r="L19" s="52">
        <v>23990</v>
      </c>
      <c r="M19" s="51">
        <v>1.4300999999999999</v>
      </c>
      <c r="N19" s="51">
        <v>1.0895999999999999</v>
      </c>
      <c r="O19" s="50">
        <v>117.34</v>
      </c>
      <c r="P19" s="43">
        <v>16775.05</v>
      </c>
      <c r="Q19" s="43">
        <v>16779.7</v>
      </c>
      <c r="R19" s="49">
        <f t="shared" si="3"/>
        <v>22017.254038179151</v>
      </c>
      <c r="S19" s="48">
        <v>1.4302999999999999</v>
      </c>
    </row>
    <row r="20" spans="2:19">
      <c r="B20" s="47">
        <v>42388</v>
      </c>
      <c r="C20" s="46">
        <v>23500</v>
      </c>
      <c r="D20" s="45">
        <v>24000</v>
      </c>
      <c r="E20" s="44">
        <f t="shared" si="0"/>
        <v>23750</v>
      </c>
      <c r="F20" s="46">
        <v>23500</v>
      </c>
      <c r="G20" s="45">
        <v>24000</v>
      </c>
      <c r="H20" s="44">
        <f t="shared" si="1"/>
        <v>23750</v>
      </c>
      <c r="I20" s="46">
        <v>23675</v>
      </c>
      <c r="J20" s="45">
        <v>24675</v>
      </c>
      <c r="K20" s="44">
        <f t="shared" si="2"/>
        <v>24175</v>
      </c>
      <c r="L20" s="52">
        <v>24000</v>
      </c>
      <c r="M20" s="51">
        <v>1.4219999999999999</v>
      </c>
      <c r="N20" s="51">
        <v>1.0874999999999999</v>
      </c>
      <c r="O20" s="50">
        <v>117.88</v>
      </c>
      <c r="P20" s="43">
        <v>16877.64</v>
      </c>
      <c r="Q20" s="43">
        <v>16875.259999999998</v>
      </c>
      <c r="R20" s="49">
        <f t="shared" si="3"/>
        <v>22068.96551724138</v>
      </c>
      <c r="S20" s="48">
        <v>1.4221999999999999</v>
      </c>
    </row>
    <row r="21" spans="2:19">
      <c r="B21" s="47">
        <v>42389</v>
      </c>
      <c r="C21" s="46">
        <v>23500</v>
      </c>
      <c r="D21" s="45">
        <v>24000</v>
      </c>
      <c r="E21" s="44">
        <f t="shared" si="0"/>
        <v>23750</v>
      </c>
      <c r="F21" s="46">
        <v>23500</v>
      </c>
      <c r="G21" s="45">
        <v>24000</v>
      </c>
      <c r="H21" s="44">
        <f t="shared" si="1"/>
        <v>23750</v>
      </c>
      <c r="I21" s="46">
        <v>23675</v>
      </c>
      <c r="J21" s="45">
        <v>24675</v>
      </c>
      <c r="K21" s="44">
        <f t="shared" si="2"/>
        <v>24175</v>
      </c>
      <c r="L21" s="52">
        <v>24000</v>
      </c>
      <c r="M21" s="51">
        <v>1.4161999999999999</v>
      </c>
      <c r="N21" s="51">
        <v>1.0914999999999999</v>
      </c>
      <c r="O21" s="50">
        <v>116.68</v>
      </c>
      <c r="P21" s="43">
        <v>16946.759999999998</v>
      </c>
      <c r="Q21" s="43">
        <v>16944.37</v>
      </c>
      <c r="R21" s="49">
        <f t="shared" si="3"/>
        <v>21988.089784699954</v>
      </c>
      <c r="S21" s="48">
        <v>1.4164000000000001</v>
      </c>
    </row>
    <row r="22" spans="2:19">
      <c r="B22" s="47">
        <v>42390</v>
      </c>
      <c r="C22" s="46">
        <v>22900</v>
      </c>
      <c r="D22" s="45">
        <v>23000</v>
      </c>
      <c r="E22" s="44">
        <f t="shared" si="0"/>
        <v>22950</v>
      </c>
      <c r="F22" s="46">
        <v>23000</v>
      </c>
      <c r="G22" s="45">
        <v>23100</v>
      </c>
      <c r="H22" s="44">
        <f t="shared" si="1"/>
        <v>23050</v>
      </c>
      <c r="I22" s="46">
        <v>22975</v>
      </c>
      <c r="J22" s="45">
        <v>23975</v>
      </c>
      <c r="K22" s="44">
        <f t="shared" si="2"/>
        <v>23475</v>
      </c>
      <c r="L22" s="52">
        <v>23000</v>
      </c>
      <c r="M22" s="51">
        <v>1.4112</v>
      </c>
      <c r="N22" s="51">
        <v>1.0902000000000001</v>
      </c>
      <c r="O22" s="50">
        <v>116.95</v>
      </c>
      <c r="P22" s="43">
        <v>16298.19</v>
      </c>
      <c r="Q22" s="43">
        <v>16366.73</v>
      </c>
      <c r="R22" s="49">
        <f t="shared" si="3"/>
        <v>21097.04641350211</v>
      </c>
      <c r="S22" s="48">
        <v>1.4114</v>
      </c>
    </row>
    <row r="23" spans="2:19">
      <c r="B23" s="47">
        <v>42391</v>
      </c>
      <c r="C23" s="46">
        <v>22500</v>
      </c>
      <c r="D23" s="45">
        <v>22900</v>
      </c>
      <c r="E23" s="44">
        <f t="shared" si="0"/>
        <v>22700</v>
      </c>
      <c r="F23" s="46">
        <v>22500</v>
      </c>
      <c r="G23" s="45">
        <v>22900</v>
      </c>
      <c r="H23" s="44">
        <f t="shared" si="1"/>
        <v>22700</v>
      </c>
      <c r="I23" s="46">
        <v>22625</v>
      </c>
      <c r="J23" s="45">
        <v>23625</v>
      </c>
      <c r="K23" s="44">
        <f t="shared" si="2"/>
        <v>23125</v>
      </c>
      <c r="L23" s="52">
        <v>22900</v>
      </c>
      <c r="M23" s="51">
        <v>1.4323999999999999</v>
      </c>
      <c r="N23" s="51">
        <v>1.0819000000000001</v>
      </c>
      <c r="O23" s="50">
        <v>118.24</v>
      </c>
      <c r="P23" s="43">
        <v>15987.15</v>
      </c>
      <c r="Q23" s="43">
        <v>15984.92</v>
      </c>
      <c r="R23" s="49">
        <f t="shared" si="3"/>
        <v>21166.466401700709</v>
      </c>
      <c r="S23" s="48">
        <v>1.4326000000000001</v>
      </c>
    </row>
    <row r="24" spans="2:19">
      <c r="B24" s="47">
        <v>42394</v>
      </c>
      <c r="C24" s="46">
        <v>22000</v>
      </c>
      <c r="D24" s="45">
        <v>22100</v>
      </c>
      <c r="E24" s="44">
        <f t="shared" si="0"/>
        <v>22050</v>
      </c>
      <c r="F24" s="46">
        <v>21900</v>
      </c>
      <c r="G24" s="45">
        <v>22100</v>
      </c>
      <c r="H24" s="44">
        <f t="shared" si="1"/>
        <v>22000</v>
      </c>
      <c r="I24" s="46">
        <v>21920</v>
      </c>
      <c r="J24" s="45">
        <v>22920</v>
      </c>
      <c r="K24" s="44">
        <f t="shared" si="2"/>
        <v>22420</v>
      </c>
      <c r="L24" s="52">
        <v>22100</v>
      </c>
      <c r="M24" s="51">
        <v>1.4269000000000001</v>
      </c>
      <c r="N24" s="51">
        <v>1.0818000000000001</v>
      </c>
      <c r="O24" s="50">
        <v>118.58</v>
      </c>
      <c r="P24" s="43">
        <v>15488.12</v>
      </c>
      <c r="Q24" s="43">
        <v>15485.95</v>
      </c>
      <c r="R24" s="49">
        <f t="shared" si="3"/>
        <v>20428.914771676835</v>
      </c>
      <c r="S24" s="48">
        <v>1.4271</v>
      </c>
    </row>
    <row r="25" spans="2:19">
      <c r="B25" s="47">
        <v>42395</v>
      </c>
      <c r="C25" s="46">
        <v>22000</v>
      </c>
      <c r="D25" s="45">
        <v>22010</v>
      </c>
      <c r="E25" s="44">
        <f t="shared" si="0"/>
        <v>22005</v>
      </c>
      <c r="F25" s="46">
        <v>21900</v>
      </c>
      <c r="G25" s="45">
        <v>22100</v>
      </c>
      <c r="H25" s="44">
        <f t="shared" si="1"/>
        <v>22000</v>
      </c>
      <c r="I25" s="46">
        <v>21920</v>
      </c>
      <c r="J25" s="45">
        <v>22920</v>
      </c>
      <c r="K25" s="44">
        <f t="shared" si="2"/>
        <v>22420</v>
      </c>
      <c r="L25" s="52">
        <v>22010</v>
      </c>
      <c r="M25" s="51">
        <v>1.425</v>
      </c>
      <c r="N25" s="51">
        <v>1.0826</v>
      </c>
      <c r="O25" s="50">
        <v>118.37</v>
      </c>
      <c r="P25" s="43">
        <v>15445.61</v>
      </c>
      <c r="Q25" s="43">
        <v>15505.51</v>
      </c>
      <c r="R25" s="49">
        <f t="shared" si="3"/>
        <v>20330.685387031222</v>
      </c>
      <c r="S25" s="48">
        <v>1.4253</v>
      </c>
    </row>
    <row r="26" spans="2:19">
      <c r="B26" s="47">
        <v>42396</v>
      </c>
      <c r="C26" s="46">
        <v>22050</v>
      </c>
      <c r="D26" s="45">
        <v>22060</v>
      </c>
      <c r="E26" s="44">
        <f t="shared" si="0"/>
        <v>22055</v>
      </c>
      <c r="F26" s="46">
        <v>21900</v>
      </c>
      <c r="G26" s="45">
        <v>22100</v>
      </c>
      <c r="H26" s="44">
        <f t="shared" si="1"/>
        <v>22000</v>
      </c>
      <c r="I26" s="46">
        <v>21915</v>
      </c>
      <c r="J26" s="45">
        <v>22915</v>
      </c>
      <c r="K26" s="44">
        <f t="shared" si="2"/>
        <v>22415</v>
      </c>
      <c r="L26" s="52">
        <v>22060</v>
      </c>
      <c r="M26" s="51">
        <v>1.4340999999999999</v>
      </c>
      <c r="N26" s="51">
        <v>1.0889</v>
      </c>
      <c r="O26" s="50">
        <v>118.39</v>
      </c>
      <c r="P26" s="43">
        <v>15382.47</v>
      </c>
      <c r="Q26" s="43">
        <v>15407.14</v>
      </c>
      <c r="R26" s="49">
        <f t="shared" si="3"/>
        <v>20258.976949214804</v>
      </c>
      <c r="S26" s="48">
        <v>1.4343999999999999</v>
      </c>
    </row>
    <row r="27" spans="2:19">
      <c r="B27" s="47">
        <v>42397</v>
      </c>
      <c r="C27" s="46">
        <v>22000</v>
      </c>
      <c r="D27" s="45">
        <v>22010</v>
      </c>
      <c r="E27" s="44">
        <f t="shared" si="0"/>
        <v>22005</v>
      </c>
      <c r="F27" s="46">
        <v>22100</v>
      </c>
      <c r="G27" s="45">
        <v>22200</v>
      </c>
      <c r="H27" s="44">
        <f t="shared" si="1"/>
        <v>22150</v>
      </c>
      <c r="I27" s="46">
        <v>22065</v>
      </c>
      <c r="J27" s="45">
        <v>23065</v>
      </c>
      <c r="K27" s="44">
        <f t="shared" si="2"/>
        <v>22565</v>
      </c>
      <c r="L27" s="52">
        <v>22010</v>
      </c>
      <c r="M27" s="51">
        <v>1.4292</v>
      </c>
      <c r="N27" s="51">
        <v>1.0904</v>
      </c>
      <c r="O27" s="50">
        <v>118.88</v>
      </c>
      <c r="P27" s="43">
        <v>15400.22</v>
      </c>
      <c r="Q27" s="43">
        <v>15529.91</v>
      </c>
      <c r="R27" s="49">
        <f t="shared" si="3"/>
        <v>20185.253118121789</v>
      </c>
      <c r="S27" s="48">
        <v>1.4295</v>
      </c>
    </row>
    <row r="28" spans="2:19">
      <c r="B28" s="47">
        <v>42398</v>
      </c>
      <c r="C28" s="46">
        <v>21700</v>
      </c>
      <c r="D28" s="45">
        <v>21710</v>
      </c>
      <c r="E28" s="44">
        <f t="shared" si="0"/>
        <v>21705</v>
      </c>
      <c r="F28" s="46">
        <v>21800</v>
      </c>
      <c r="G28" s="45">
        <v>22000</v>
      </c>
      <c r="H28" s="44">
        <f t="shared" si="1"/>
        <v>21900</v>
      </c>
      <c r="I28" s="46">
        <v>21800</v>
      </c>
      <c r="J28" s="45">
        <v>22800</v>
      </c>
      <c r="K28" s="44">
        <f t="shared" si="2"/>
        <v>22300</v>
      </c>
      <c r="L28" s="52">
        <v>21710</v>
      </c>
      <c r="M28" s="51">
        <v>1.4275</v>
      </c>
      <c r="N28" s="51">
        <v>1.0918000000000001</v>
      </c>
      <c r="O28" s="50">
        <v>121.1</v>
      </c>
      <c r="P28" s="43">
        <v>15208.41</v>
      </c>
      <c r="Q28" s="43">
        <v>15408.32</v>
      </c>
      <c r="R28" s="49">
        <f t="shared" si="3"/>
        <v>19884.594248030771</v>
      </c>
      <c r="S28" s="48">
        <v>1.4278</v>
      </c>
    </row>
    <row r="29" spans="2:19" s="10" customFormat="1">
      <c r="B29" s="42" t="s">
        <v>11</v>
      </c>
      <c r="C29" s="41">
        <f>ROUND(AVERAGE(C9:C28),2)</f>
        <v>23032.5</v>
      </c>
      <c r="D29" s="40">
        <f>ROUND(AVERAGE(D9:D28),2)</f>
        <v>23384.5</v>
      </c>
      <c r="E29" s="39">
        <f>ROUND(AVERAGE(C29:D29),2)</f>
        <v>23208.5</v>
      </c>
      <c r="F29" s="41">
        <f>ROUND(AVERAGE(F9:F28),2)</f>
        <v>23030</v>
      </c>
      <c r="G29" s="40">
        <f>ROUND(AVERAGE(G9:G28),2)</f>
        <v>23425</v>
      </c>
      <c r="H29" s="39">
        <f>ROUND(AVERAGE(F29:G29),2)</f>
        <v>23227.5</v>
      </c>
      <c r="I29" s="41">
        <f>ROUND(AVERAGE(I9:I28),2)</f>
        <v>23170.75</v>
      </c>
      <c r="J29" s="40">
        <f>ROUND(AVERAGE(J9:J28),2)</f>
        <v>24170.75</v>
      </c>
      <c r="K29" s="39">
        <f>ROUND(AVERAGE(I29:J29),2)</f>
        <v>23670.75</v>
      </c>
      <c r="L29" s="38">
        <f>ROUND(AVERAGE(L9:L28),2)</f>
        <v>23384.5</v>
      </c>
      <c r="M29" s="37">
        <f>ROUND(AVERAGE(M9:M28),4)</f>
        <v>1.4397</v>
      </c>
      <c r="N29" s="36">
        <f>ROUND(AVERAGE(N9:N28),4)</f>
        <v>1.0862000000000001</v>
      </c>
      <c r="O29" s="175">
        <f>ROUND(AVERAGE(O9:O28),2)</f>
        <v>118.18</v>
      </c>
      <c r="P29" s="35">
        <f>AVERAGE(P9:P28)</f>
        <v>16241.723999999997</v>
      </c>
      <c r="Q29" s="35">
        <f>AVERAGE(Q9:Q28)</f>
        <v>16267.598000000002</v>
      </c>
      <c r="R29" s="35">
        <f>AVERAGE(R9:R28)</f>
        <v>21529.112854970794</v>
      </c>
      <c r="S29" s="34">
        <f>AVERAGE(S9:S28)</f>
        <v>1.4399000000000002</v>
      </c>
    </row>
    <row r="30" spans="2:19" s="5" customFormat="1">
      <c r="B30" s="33" t="s">
        <v>12</v>
      </c>
      <c r="C30" s="32">
        <f t="shared" ref="C30:S30" si="4">MAX(C9:C28)</f>
        <v>23500</v>
      </c>
      <c r="D30" s="31">
        <f t="shared" si="4"/>
        <v>24000</v>
      </c>
      <c r="E30" s="30">
        <f t="shared" si="4"/>
        <v>23750</v>
      </c>
      <c r="F30" s="32">
        <f t="shared" si="4"/>
        <v>23500</v>
      </c>
      <c r="G30" s="31">
        <f t="shared" si="4"/>
        <v>24000</v>
      </c>
      <c r="H30" s="30">
        <f t="shared" si="4"/>
        <v>23750</v>
      </c>
      <c r="I30" s="32">
        <f t="shared" si="4"/>
        <v>23940</v>
      </c>
      <c r="J30" s="31">
        <f t="shared" si="4"/>
        <v>24940</v>
      </c>
      <c r="K30" s="30">
        <f t="shared" si="4"/>
        <v>24440</v>
      </c>
      <c r="L30" s="29">
        <f t="shared" si="4"/>
        <v>24000</v>
      </c>
      <c r="M30" s="28">
        <f t="shared" si="4"/>
        <v>1.476</v>
      </c>
      <c r="N30" s="27">
        <f t="shared" si="4"/>
        <v>1.0918000000000001</v>
      </c>
      <c r="O30" s="26">
        <f t="shared" si="4"/>
        <v>121.1</v>
      </c>
      <c r="P30" s="25">
        <f t="shared" si="4"/>
        <v>16946.759999999998</v>
      </c>
      <c r="Q30" s="25">
        <f t="shared" si="4"/>
        <v>16944.37</v>
      </c>
      <c r="R30" s="25">
        <f t="shared" si="4"/>
        <v>22328.74162323157</v>
      </c>
      <c r="S30" s="24">
        <f t="shared" si="4"/>
        <v>1.4762</v>
      </c>
    </row>
    <row r="31" spans="2:19" s="5" customFormat="1" ht="13.5" thickBot="1">
      <c r="B31" s="23" t="s">
        <v>13</v>
      </c>
      <c r="C31" s="22">
        <f t="shared" ref="C31:S31" si="5">MIN(C9:C28)</f>
        <v>21700</v>
      </c>
      <c r="D31" s="21">
        <f t="shared" si="5"/>
        <v>21710</v>
      </c>
      <c r="E31" s="20">
        <f t="shared" si="5"/>
        <v>21705</v>
      </c>
      <c r="F31" s="22">
        <f t="shared" si="5"/>
        <v>21800</v>
      </c>
      <c r="G31" s="21">
        <f t="shared" si="5"/>
        <v>22000</v>
      </c>
      <c r="H31" s="20">
        <f t="shared" si="5"/>
        <v>21900</v>
      </c>
      <c r="I31" s="22">
        <f t="shared" si="5"/>
        <v>21800</v>
      </c>
      <c r="J31" s="21">
        <f t="shared" si="5"/>
        <v>22800</v>
      </c>
      <c r="K31" s="20">
        <f t="shared" si="5"/>
        <v>22300</v>
      </c>
      <c r="L31" s="19">
        <f t="shared" si="5"/>
        <v>21710</v>
      </c>
      <c r="M31" s="18">
        <f t="shared" si="5"/>
        <v>1.4112</v>
      </c>
      <c r="N31" s="17">
        <f t="shared" si="5"/>
        <v>1.0744</v>
      </c>
      <c r="O31" s="16">
        <f t="shared" si="5"/>
        <v>116.68</v>
      </c>
      <c r="P31" s="15">
        <f t="shared" si="5"/>
        <v>15208.41</v>
      </c>
      <c r="Q31" s="15">
        <f t="shared" si="5"/>
        <v>15407.14</v>
      </c>
      <c r="R31" s="15">
        <f t="shared" si="5"/>
        <v>19884.594248030771</v>
      </c>
      <c r="S31" s="14">
        <f t="shared" si="5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zoomScale="85" zoomScaleNormal="85"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34</v>
      </c>
    </row>
    <row r="6" spans="1:19" ht="13.5" thickBot="1">
      <c r="B6" s="1">
        <v>42373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42373</v>
      </c>
      <c r="C9" s="46">
        <v>11500</v>
      </c>
      <c r="D9" s="45">
        <v>12000</v>
      </c>
      <c r="E9" s="44">
        <f t="shared" ref="E9:E28" si="0">AVERAGE(C9:D9)</f>
        <v>11750</v>
      </c>
      <c r="F9" s="46">
        <v>11500</v>
      </c>
      <c r="G9" s="45">
        <v>12000</v>
      </c>
      <c r="H9" s="44">
        <f t="shared" ref="H9:H28" si="1">AVERAGE(F9:G9)</f>
        <v>11750</v>
      </c>
      <c r="I9" s="46">
        <v>12080</v>
      </c>
      <c r="J9" s="45">
        <v>13080</v>
      </c>
      <c r="K9" s="44">
        <f t="shared" ref="K9:K28" si="2">AVERAGE(I9:J9)</f>
        <v>12580</v>
      </c>
      <c r="L9" s="52">
        <v>12000</v>
      </c>
      <c r="M9" s="51">
        <v>1.476</v>
      </c>
      <c r="N9" s="53">
        <v>1.0909</v>
      </c>
      <c r="O9" s="50">
        <v>119.07</v>
      </c>
      <c r="P9" s="43">
        <v>8130.08</v>
      </c>
      <c r="Q9" s="43">
        <v>8128.98</v>
      </c>
      <c r="R9" s="49">
        <f t="shared" ref="R9:R28" si="3">L9/N9</f>
        <v>11000.091667430563</v>
      </c>
      <c r="S9" s="48">
        <v>1.4762</v>
      </c>
    </row>
    <row r="10" spans="1:19">
      <c r="B10" s="47">
        <v>42374</v>
      </c>
      <c r="C10" s="46">
        <v>11500</v>
      </c>
      <c r="D10" s="45">
        <v>12000</v>
      </c>
      <c r="E10" s="44">
        <f t="shared" si="0"/>
        <v>11750</v>
      </c>
      <c r="F10" s="46">
        <v>11500</v>
      </c>
      <c r="G10" s="45">
        <v>12000</v>
      </c>
      <c r="H10" s="44">
        <f t="shared" si="1"/>
        <v>11750</v>
      </c>
      <c r="I10" s="46">
        <v>12080</v>
      </c>
      <c r="J10" s="45">
        <v>13080</v>
      </c>
      <c r="K10" s="44">
        <f t="shared" si="2"/>
        <v>12580</v>
      </c>
      <c r="L10" s="52">
        <v>12000</v>
      </c>
      <c r="M10" s="51">
        <v>1.4682999999999999</v>
      </c>
      <c r="N10" s="51">
        <v>1.0752999999999999</v>
      </c>
      <c r="O10" s="50">
        <v>118.93</v>
      </c>
      <c r="P10" s="43">
        <v>8172.72</v>
      </c>
      <c r="Q10" s="43">
        <v>8171.6</v>
      </c>
      <c r="R10" s="49">
        <f t="shared" si="3"/>
        <v>11159.676369385288</v>
      </c>
      <c r="S10" s="48">
        <v>1.4684999999999999</v>
      </c>
    </row>
    <row r="11" spans="1:19">
      <c r="B11" s="47">
        <v>42375</v>
      </c>
      <c r="C11" s="46">
        <v>11250</v>
      </c>
      <c r="D11" s="45">
        <v>11750</v>
      </c>
      <c r="E11" s="44">
        <f t="shared" si="0"/>
        <v>11500</v>
      </c>
      <c r="F11" s="46">
        <v>11250</v>
      </c>
      <c r="G11" s="45">
        <v>11750</v>
      </c>
      <c r="H11" s="44">
        <f t="shared" si="1"/>
        <v>11500</v>
      </c>
      <c r="I11" s="46">
        <v>11830</v>
      </c>
      <c r="J11" s="45">
        <v>12830</v>
      </c>
      <c r="K11" s="44">
        <f t="shared" si="2"/>
        <v>12330</v>
      </c>
      <c r="L11" s="52">
        <v>11750</v>
      </c>
      <c r="M11" s="51">
        <v>1.4643999999999999</v>
      </c>
      <c r="N11" s="51">
        <v>1.0744</v>
      </c>
      <c r="O11" s="50">
        <v>118.36</v>
      </c>
      <c r="P11" s="43">
        <v>8023.76</v>
      </c>
      <c r="Q11" s="43">
        <v>8022.67</v>
      </c>
      <c r="R11" s="49">
        <f t="shared" si="3"/>
        <v>10936.336559940431</v>
      </c>
      <c r="S11" s="48">
        <v>1.4645999999999999</v>
      </c>
    </row>
    <row r="12" spans="1:19">
      <c r="B12" s="47">
        <v>42376</v>
      </c>
      <c r="C12" s="46">
        <v>11500</v>
      </c>
      <c r="D12" s="45">
        <v>12000</v>
      </c>
      <c r="E12" s="44">
        <f t="shared" si="0"/>
        <v>11750</v>
      </c>
      <c r="F12" s="46">
        <v>11500</v>
      </c>
      <c r="G12" s="45">
        <v>12000</v>
      </c>
      <c r="H12" s="44">
        <f t="shared" si="1"/>
        <v>11750</v>
      </c>
      <c r="I12" s="46">
        <v>12075</v>
      </c>
      <c r="J12" s="45">
        <v>13075</v>
      </c>
      <c r="K12" s="44">
        <f t="shared" si="2"/>
        <v>12575</v>
      </c>
      <c r="L12" s="52">
        <v>12000</v>
      </c>
      <c r="M12" s="51">
        <v>1.4572000000000001</v>
      </c>
      <c r="N12" s="51">
        <v>1.0859000000000001</v>
      </c>
      <c r="O12" s="50">
        <v>117.61</v>
      </c>
      <c r="P12" s="43">
        <v>8234.9699999999993</v>
      </c>
      <c r="Q12" s="43">
        <v>8233.84</v>
      </c>
      <c r="R12" s="49">
        <f t="shared" si="3"/>
        <v>11050.741320563588</v>
      </c>
      <c r="S12" s="48">
        <v>1.4574</v>
      </c>
    </row>
    <row r="13" spans="1:19">
      <c r="B13" s="47">
        <v>42377</v>
      </c>
      <c r="C13" s="46">
        <v>11500</v>
      </c>
      <c r="D13" s="45">
        <v>12000</v>
      </c>
      <c r="E13" s="44">
        <f t="shared" si="0"/>
        <v>11750</v>
      </c>
      <c r="F13" s="46">
        <v>11500</v>
      </c>
      <c r="G13" s="45">
        <v>12000</v>
      </c>
      <c r="H13" s="44">
        <f t="shared" si="1"/>
        <v>11750</v>
      </c>
      <c r="I13" s="46">
        <v>12075</v>
      </c>
      <c r="J13" s="45">
        <v>13075</v>
      </c>
      <c r="K13" s="44">
        <f t="shared" si="2"/>
        <v>12575</v>
      </c>
      <c r="L13" s="52">
        <v>12000</v>
      </c>
      <c r="M13" s="51">
        <v>1.458</v>
      </c>
      <c r="N13" s="51">
        <v>1.0866</v>
      </c>
      <c r="O13" s="50">
        <v>118.36</v>
      </c>
      <c r="P13" s="43">
        <v>8230.4500000000007</v>
      </c>
      <c r="Q13" s="43">
        <v>8229.32</v>
      </c>
      <c r="R13" s="49">
        <f t="shared" si="3"/>
        <v>11043.622308117063</v>
      </c>
      <c r="S13" s="48">
        <v>1.4581999999999999</v>
      </c>
    </row>
    <row r="14" spans="1:19">
      <c r="B14" s="47">
        <v>42380</v>
      </c>
      <c r="C14" s="46">
        <v>11500</v>
      </c>
      <c r="D14" s="45">
        <v>12000</v>
      </c>
      <c r="E14" s="44">
        <f t="shared" si="0"/>
        <v>11750</v>
      </c>
      <c r="F14" s="46">
        <v>11500</v>
      </c>
      <c r="G14" s="45">
        <v>12000</v>
      </c>
      <c r="H14" s="44">
        <f t="shared" si="1"/>
        <v>11750</v>
      </c>
      <c r="I14" s="46">
        <v>12075</v>
      </c>
      <c r="J14" s="45">
        <v>13075</v>
      </c>
      <c r="K14" s="44">
        <f t="shared" si="2"/>
        <v>12575</v>
      </c>
      <c r="L14" s="52">
        <v>12000</v>
      </c>
      <c r="M14" s="51">
        <v>1.4579</v>
      </c>
      <c r="N14" s="51">
        <v>1.0899000000000001</v>
      </c>
      <c r="O14" s="50">
        <v>117.74</v>
      </c>
      <c r="P14" s="43">
        <v>8231.02</v>
      </c>
      <c r="Q14" s="43">
        <v>8229.89</v>
      </c>
      <c r="R14" s="49">
        <f t="shared" si="3"/>
        <v>11010.184420589045</v>
      </c>
      <c r="S14" s="48">
        <v>1.4581</v>
      </c>
    </row>
    <row r="15" spans="1:19">
      <c r="B15" s="47">
        <v>42381</v>
      </c>
      <c r="C15" s="46">
        <v>11400</v>
      </c>
      <c r="D15" s="45">
        <v>11900</v>
      </c>
      <c r="E15" s="44">
        <f t="shared" si="0"/>
        <v>11650</v>
      </c>
      <c r="F15" s="46">
        <v>11400</v>
      </c>
      <c r="G15" s="45">
        <v>11900</v>
      </c>
      <c r="H15" s="44">
        <f t="shared" si="1"/>
        <v>11650</v>
      </c>
      <c r="I15" s="46">
        <v>11970</v>
      </c>
      <c r="J15" s="45">
        <v>12970</v>
      </c>
      <c r="K15" s="44">
        <f t="shared" si="2"/>
        <v>12470</v>
      </c>
      <c r="L15" s="52">
        <v>11900</v>
      </c>
      <c r="M15" s="51">
        <v>1.4429000000000001</v>
      </c>
      <c r="N15" s="51">
        <v>1.0843</v>
      </c>
      <c r="O15" s="50">
        <v>117.88</v>
      </c>
      <c r="P15" s="43">
        <v>8247.2800000000007</v>
      </c>
      <c r="Q15" s="43">
        <v>8246.14</v>
      </c>
      <c r="R15" s="49">
        <f t="shared" si="3"/>
        <v>10974.822466107165</v>
      </c>
      <c r="S15" s="48">
        <v>1.4431</v>
      </c>
    </row>
    <row r="16" spans="1:19">
      <c r="B16" s="47">
        <v>42382</v>
      </c>
      <c r="C16" s="46">
        <v>11400</v>
      </c>
      <c r="D16" s="45">
        <v>11900</v>
      </c>
      <c r="E16" s="44">
        <f t="shared" si="0"/>
        <v>11650</v>
      </c>
      <c r="F16" s="46">
        <v>11400</v>
      </c>
      <c r="G16" s="45">
        <v>11900</v>
      </c>
      <c r="H16" s="44">
        <f t="shared" si="1"/>
        <v>11650</v>
      </c>
      <c r="I16" s="46">
        <v>11970</v>
      </c>
      <c r="J16" s="45">
        <v>12970</v>
      </c>
      <c r="K16" s="44">
        <f t="shared" si="2"/>
        <v>12470</v>
      </c>
      <c r="L16" s="52">
        <v>11900</v>
      </c>
      <c r="M16" s="51">
        <v>1.4406000000000001</v>
      </c>
      <c r="N16" s="51">
        <v>1.0814999999999999</v>
      </c>
      <c r="O16" s="50">
        <v>118.12</v>
      </c>
      <c r="P16" s="43">
        <v>8260.4500000000007</v>
      </c>
      <c r="Q16" s="43">
        <v>8259.2999999999993</v>
      </c>
      <c r="R16" s="49">
        <f t="shared" si="3"/>
        <v>11003.236245954693</v>
      </c>
      <c r="S16" s="48">
        <v>1.4408000000000001</v>
      </c>
    </row>
    <row r="17" spans="2:19">
      <c r="B17" s="47">
        <v>42383</v>
      </c>
      <c r="C17" s="46">
        <v>11400</v>
      </c>
      <c r="D17" s="45">
        <v>11900</v>
      </c>
      <c r="E17" s="44">
        <f t="shared" si="0"/>
        <v>11650</v>
      </c>
      <c r="F17" s="46">
        <v>11400</v>
      </c>
      <c r="G17" s="45">
        <v>11900</v>
      </c>
      <c r="H17" s="44">
        <f t="shared" si="1"/>
        <v>11650</v>
      </c>
      <c r="I17" s="46">
        <v>11965</v>
      </c>
      <c r="J17" s="45">
        <v>12965</v>
      </c>
      <c r="K17" s="44">
        <f t="shared" si="2"/>
        <v>12465</v>
      </c>
      <c r="L17" s="52">
        <v>11900</v>
      </c>
      <c r="M17" s="51">
        <v>1.4395</v>
      </c>
      <c r="N17" s="51">
        <v>1.0886</v>
      </c>
      <c r="O17" s="50">
        <v>117.85</v>
      </c>
      <c r="P17" s="43">
        <v>8266.76</v>
      </c>
      <c r="Q17" s="43">
        <v>8265.61</v>
      </c>
      <c r="R17" s="49">
        <f t="shared" si="3"/>
        <v>10931.471614918244</v>
      </c>
      <c r="S17" s="48">
        <v>1.4397</v>
      </c>
    </row>
    <row r="18" spans="2:19">
      <c r="B18" s="47">
        <v>42384</v>
      </c>
      <c r="C18" s="46">
        <v>11400</v>
      </c>
      <c r="D18" s="45">
        <v>11900</v>
      </c>
      <c r="E18" s="44">
        <f t="shared" si="0"/>
        <v>11650</v>
      </c>
      <c r="F18" s="46">
        <v>11400</v>
      </c>
      <c r="G18" s="45">
        <v>11900</v>
      </c>
      <c r="H18" s="44">
        <f t="shared" si="1"/>
        <v>11650</v>
      </c>
      <c r="I18" s="46">
        <v>11960</v>
      </c>
      <c r="J18" s="45">
        <v>12960</v>
      </c>
      <c r="K18" s="44">
        <f t="shared" si="2"/>
        <v>12460</v>
      </c>
      <c r="L18" s="52">
        <v>11900</v>
      </c>
      <c r="M18" s="51">
        <v>1.4341999999999999</v>
      </c>
      <c r="N18" s="51">
        <v>1.0909</v>
      </c>
      <c r="O18" s="50">
        <v>117.32</v>
      </c>
      <c r="P18" s="43">
        <v>8297.31</v>
      </c>
      <c r="Q18" s="43">
        <v>8296.15</v>
      </c>
      <c r="R18" s="49">
        <f t="shared" si="3"/>
        <v>10908.424236868641</v>
      </c>
      <c r="S18" s="48">
        <v>1.4343999999999999</v>
      </c>
    </row>
    <row r="19" spans="2:19">
      <c r="B19" s="47">
        <v>42387</v>
      </c>
      <c r="C19" s="46">
        <v>11400</v>
      </c>
      <c r="D19" s="45">
        <v>11900</v>
      </c>
      <c r="E19" s="44">
        <f t="shared" si="0"/>
        <v>11650</v>
      </c>
      <c r="F19" s="46">
        <v>11400</v>
      </c>
      <c r="G19" s="45">
        <v>11900</v>
      </c>
      <c r="H19" s="44">
        <f t="shared" si="1"/>
        <v>11650</v>
      </c>
      <c r="I19" s="46">
        <v>11955</v>
      </c>
      <c r="J19" s="45">
        <v>12955</v>
      </c>
      <c r="K19" s="44">
        <f t="shared" si="2"/>
        <v>12455</v>
      </c>
      <c r="L19" s="52">
        <v>11900</v>
      </c>
      <c r="M19" s="51">
        <v>1.4300999999999999</v>
      </c>
      <c r="N19" s="51">
        <v>1.0895999999999999</v>
      </c>
      <c r="O19" s="50">
        <v>117.34</v>
      </c>
      <c r="P19" s="43">
        <v>8321.1</v>
      </c>
      <c r="Q19" s="43">
        <v>8319.93</v>
      </c>
      <c r="R19" s="49">
        <f t="shared" si="3"/>
        <v>10921.439060205581</v>
      </c>
      <c r="S19" s="48">
        <v>1.4302999999999999</v>
      </c>
    </row>
    <row r="20" spans="2:19">
      <c r="B20" s="47">
        <v>42388</v>
      </c>
      <c r="C20" s="46">
        <v>11400</v>
      </c>
      <c r="D20" s="45">
        <v>11900</v>
      </c>
      <c r="E20" s="44">
        <f t="shared" si="0"/>
        <v>11650</v>
      </c>
      <c r="F20" s="46">
        <v>11400</v>
      </c>
      <c r="G20" s="45">
        <v>11900</v>
      </c>
      <c r="H20" s="44">
        <f t="shared" si="1"/>
        <v>11650</v>
      </c>
      <c r="I20" s="46">
        <v>11955</v>
      </c>
      <c r="J20" s="45">
        <v>12955</v>
      </c>
      <c r="K20" s="44">
        <f t="shared" si="2"/>
        <v>12455</v>
      </c>
      <c r="L20" s="52">
        <v>11900</v>
      </c>
      <c r="M20" s="51">
        <v>1.4219999999999999</v>
      </c>
      <c r="N20" s="51">
        <v>1.0874999999999999</v>
      </c>
      <c r="O20" s="50">
        <v>117.88</v>
      </c>
      <c r="P20" s="43">
        <v>8368.5</v>
      </c>
      <c r="Q20" s="43">
        <v>8367.32</v>
      </c>
      <c r="R20" s="49">
        <f t="shared" si="3"/>
        <v>10942.528735632184</v>
      </c>
      <c r="S20" s="48">
        <v>1.4221999999999999</v>
      </c>
    </row>
    <row r="21" spans="2:19">
      <c r="B21" s="47">
        <v>42389</v>
      </c>
      <c r="C21" s="46">
        <v>11500</v>
      </c>
      <c r="D21" s="45">
        <v>12000</v>
      </c>
      <c r="E21" s="44">
        <f t="shared" si="0"/>
        <v>11750</v>
      </c>
      <c r="F21" s="46">
        <v>11500</v>
      </c>
      <c r="G21" s="45">
        <v>12000</v>
      </c>
      <c r="H21" s="44">
        <f t="shared" si="1"/>
        <v>11750</v>
      </c>
      <c r="I21" s="46">
        <v>12055</v>
      </c>
      <c r="J21" s="45">
        <v>13055</v>
      </c>
      <c r="K21" s="44">
        <f t="shared" si="2"/>
        <v>12555</v>
      </c>
      <c r="L21" s="52">
        <v>12000</v>
      </c>
      <c r="M21" s="51">
        <v>1.4161999999999999</v>
      </c>
      <c r="N21" s="51">
        <v>1.0914999999999999</v>
      </c>
      <c r="O21" s="50">
        <v>116.68</v>
      </c>
      <c r="P21" s="43">
        <v>8473.3799999999992</v>
      </c>
      <c r="Q21" s="43">
        <v>8472.18</v>
      </c>
      <c r="R21" s="49">
        <f t="shared" si="3"/>
        <v>10994.044892349977</v>
      </c>
      <c r="S21" s="48">
        <v>1.4164000000000001</v>
      </c>
    </row>
    <row r="22" spans="2:19">
      <c r="B22" s="47">
        <v>42390</v>
      </c>
      <c r="C22" s="46">
        <v>11500</v>
      </c>
      <c r="D22" s="45">
        <v>12000</v>
      </c>
      <c r="E22" s="44">
        <f t="shared" si="0"/>
        <v>11750</v>
      </c>
      <c r="F22" s="46">
        <v>11500</v>
      </c>
      <c r="G22" s="45">
        <v>12000</v>
      </c>
      <c r="H22" s="44">
        <f t="shared" si="1"/>
        <v>11750</v>
      </c>
      <c r="I22" s="46">
        <v>12050</v>
      </c>
      <c r="J22" s="45">
        <v>13050</v>
      </c>
      <c r="K22" s="44">
        <f t="shared" si="2"/>
        <v>12550</v>
      </c>
      <c r="L22" s="52">
        <v>12000</v>
      </c>
      <c r="M22" s="51">
        <v>1.4112</v>
      </c>
      <c r="N22" s="51">
        <v>1.0902000000000001</v>
      </c>
      <c r="O22" s="50">
        <v>116.95</v>
      </c>
      <c r="P22" s="43">
        <v>8503.4</v>
      </c>
      <c r="Q22" s="43">
        <v>8502.2000000000007</v>
      </c>
      <c r="R22" s="49">
        <f t="shared" si="3"/>
        <v>11007.15465052284</v>
      </c>
      <c r="S22" s="48">
        <v>1.4114</v>
      </c>
    </row>
    <row r="23" spans="2:19">
      <c r="B23" s="47">
        <v>42391</v>
      </c>
      <c r="C23" s="46">
        <v>11500</v>
      </c>
      <c r="D23" s="45">
        <v>12000</v>
      </c>
      <c r="E23" s="44">
        <f t="shared" si="0"/>
        <v>11750</v>
      </c>
      <c r="F23" s="46">
        <v>11500</v>
      </c>
      <c r="G23" s="45">
        <v>12000</v>
      </c>
      <c r="H23" s="44">
        <f t="shared" si="1"/>
        <v>11750</v>
      </c>
      <c r="I23" s="46">
        <v>12050</v>
      </c>
      <c r="J23" s="45">
        <v>13050</v>
      </c>
      <c r="K23" s="44">
        <f t="shared" si="2"/>
        <v>12550</v>
      </c>
      <c r="L23" s="52">
        <v>12000</v>
      </c>
      <c r="M23" s="51">
        <v>1.4323999999999999</v>
      </c>
      <c r="N23" s="51">
        <v>1.0819000000000001</v>
      </c>
      <c r="O23" s="50">
        <v>118.24</v>
      </c>
      <c r="P23" s="43">
        <v>8377.5499999999993</v>
      </c>
      <c r="Q23" s="43">
        <v>8376.3799999999992</v>
      </c>
      <c r="R23" s="49">
        <f t="shared" si="3"/>
        <v>11091.59811442832</v>
      </c>
      <c r="S23" s="48">
        <v>1.4326000000000001</v>
      </c>
    </row>
    <row r="24" spans="2:19">
      <c r="B24" s="47">
        <v>42394</v>
      </c>
      <c r="C24" s="46">
        <v>11500</v>
      </c>
      <c r="D24" s="45">
        <v>12000</v>
      </c>
      <c r="E24" s="44">
        <f t="shared" si="0"/>
        <v>11750</v>
      </c>
      <c r="F24" s="46">
        <v>11500</v>
      </c>
      <c r="G24" s="45">
        <v>12000</v>
      </c>
      <c r="H24" s="44">
        <f t="shared" si="1"/>
        <v>11750</v>
      </c>
      <c r="I24" s="46">
        <v>12040</v>
      </c>
      <c r="J24" s="45">
        <v>13040</v>
      </c>
      <c r="K24" s="44">
        <f t="shared" si="2"/>
        <v>12540</v>
      </c>
      <c r="L24" s="52">
        <v>12000</v>
      </c>
      <c r="M24" s="51">
        <v>1.4269000000000001</v>
      </c>
      <c r="N24" s="51">
        <v>1.0818000000000001</v>
      </c>
      <c r="O24" s="50">
        <v>118.58</v>
      </c>
      <c r="P24" s="43">
        <v>8409.84</v>
      </c>
      <c r="Q24" s="43">
        <v>8408.66</v>
      </c>
      <c r="R24" s="49">
        <f t="shared" si="3"/>
        <v>11092.623405435384</v>
      </c>
      <c r="S24" s="48">
        <v>1.4271</v>
      </c>
    </row>
    <row r="25" spans="2:19">
      <c r="B25" s="47">
        <v>42395</v>
      </c>
      <c r="C25" s="46">
        <v>11500</v>
      </c>
      <c r="D25" s="45">
        <v>12000</v>
      </c>
      <c r="E25" s="44">
        <f t="shared" si="0"/>
        <v>11750</v>
      </c>
      <c r="F25" s="46">
        <v>11500</v>
      </c>
      <c r="G25" s="45">
        <v>12000</v>
      </c>
      <c r="H25" s="44">
        <f t="shared" si="1"/>
        <v>11750</v>
      </c>
      <c r="I25" s="46">
        <v>12040</v>
      </c>
      <c r="J25" s="45">
        <v>13040</v>
      </c>
      <c r="K25" s="44">
        <f t="shared" si="2"/>
        <v>12540</v>
      </c>
      <c r="L25" s="52">
        <v>12000</v>
      </c>
      <c r="M25" s="51">
        <v>1.425</v>
      </c>
      <c r="N25" s="51">
        <v>1.0826</v>
      </c>
      <c r="O25" s="50">
        <v>118.37</v>
      </c>
      <c r="P25" s="43">
        <v>8421.0499999999993</v>
      </c>
      <c r="Q25" s="43">
        <v>8419.2800000000007</v>
      </c>
      <c r="R25" s="49">
        <f t="shared" si="3"/>
        <v>11084.426380934787</v>
      </c>
      <c r="S25" s="48">
        <v>1.4253</v>
      </c>
    </row>
    <row r="26" spans="2:19">
      <c r="B26" s="47">
        <v>42396</v>
      </c>
      <c r="C26" s="46">
        <v>11500</v>
      </c>
      <c r="D26" s="45">
        <v>12000</v>
      </c>
      <c r="E26" s="44">
        <f t="shared" si="0"/>
        <v>11750</v>
      </c>
      <c r="F26" s="46">
        <v>11500</v>
      </c>
      <c r="G26" s="45">
        <v>12000</v>
      </c>
      <c r="H26" s="44">
        <f t="shared" si="1"/>
        <v>11750</v>
      </c>
      <c r="I26" s="46">
        <v>12035</v>
      </c>
      <c r="J26" s="45">
        <v>13035</v>
      </c>
      <c r="K26" s="44">
        <f t="shared" si="2"/>
        <v>12535</v>
      </c>
      <c r="L26" s="52">
        <v>12000</v>
      </c>
      <c r="M26" s="51">
        <v>1.4340999999999999</v>
      </c>
      <c r="N26" s="51">
        <v>1.0889</v>
      </c>
      <c r="O26" s="50">
        <v>118.39</v>
      </c>
      <c r="P26" s="43">
        <v>8367.6200000000008</v>
      </c>
      <c r="Q26" s="43">
        <v>8365.8700000000008</v>
      </c>
      <c r="R26" s="49">
        <f t="shared" si="3"/>
        <v>11020.295711268252</v>
      </c>
      <c r="S26" s="48">
        <v>1.4343999999999999</v>
      </c>
    </row>
    <row r="27" spans="2:19">
      <c r="B27" s="47">
        <v>42397</v>
      </c>
      <c r="C27" s="46">
        <v>11500</v>
      </c>
      <c r="D27" s="45">
        <v>12000</v>
      </c>
      <c r="E27" s="44">
        <f t="shared" si="0"/>
        <v>11750</v>
      </c>
      <c r="F27" s="46">
        <v>11500</v>
      </c>
      <c r="G27" s="45">
        <v>12000</v>
      </c>
      <c r="H27" s="44">
        <f t="shared" si="1"/>
        <v>11750</v>
      </c>
      <c r="I27" s="46">
        <v>12035</v>
      </c>
      <c r="J27" s="45">
        <v>13035</v>
      </c>
      <c r="K27" s="44">
        <f t="shared" si="2"/>
        <v>12535</v>
      </c>
      <c r="L27" s="52">
        <v>12000</v>
      </c>
      <c r="M27" s="51">
        <v>1.4292</v>
      </c>
      <c r="N27" s="51">
        <v>1.0904</v>
      </c>
      <c r="O27" s="50">
        <v>118.88</v>
      </c>
      <c r="P27" s="43">
        <v>8396.31</v>
      </c>
      <c r="Q27" s="43">
        <v>8394.5400000000009</v>
      </c>
      <c r="R27" s="49">
        <f t="shared" si="3"/>
        <v>11005.135730007336</v>
      </c>
      <c r="S27" s="48">
        <v>1.4295</v>
      </c>
    </row>
    <row r="28" spans="2:19">
      <c r="B28" s="47">
        <v>42398</v>
      </c>
      <c r="C28" s="46">
        <v>11500</v>
      </c>
      <c r="D28" s="45">
        <v>12000</v>
      </c>
      <c r="E28" s="44">
        <f t="shared" si="0"/>
        <v>11750</v>
      </c>
      <c r="F28" s="46">
        <v>11500</v>
      </c>
      <c r="G28" s="45">
        <v>12000</v>
      </c>
      <c r="H28" s="44">
        <f t="shared" si="1"/>
        <v>11750</v>
      </c>
      <c r="I28" s="46">
        <v>12000</v>
      </c>
      <c r="J28" s="45">
        <v>13000</v>
      </c>
      <c r="K28" s="44">
        <f t="shared" si="2"/>
        <v>12500</v>
      </c>
      <c r="L28" s="52">
        <v>12000</v>
      </c>
      <c r="M28" s="51">
        <v>1.4275</v>
      </c>
      <c r="N28" s="51">
        <v>1.0918000000000001</v>
      </c>
      <c r="O28" s="50">
        <v>121.1</v>
      </c>
      <c r="P28" s="43">
        <v>8406.2999999999993</v>
      </c>
      <c r="Q28" s="43">
        <v>8404.5400000000009</v>
      </c>
      <c r="R28" s="49">
        <f t="shared" si="3"/>
        <v>10991.02399706906</v>
      </c>
      <c r="S28" s="48">
        <v>1.4278</v>
      </c>
    </row>
    <row r="29" spans="2:19" s="10" customFormat="1">
      <c r="B29" s="42" t="s">
        <v>11</v>
      </c>
      <c r="C29" s="41">
        <f>ROUND(AVERAGE(C9:C28),2)</f>
        <v>11457.5</v>
      </c>
      <c r="D29" s="40">
        <f>ROUND(AVERAGE(D9:D28),2)</f>
        <v>11957.5</v>
      </c>
      <c r="E29" s="39">
        <f>ROUND(AVERAGE(C29:D29),2)</f>
        <v>11707.5</v>
      </c>
      <c r="F29" s="41">
        <f>ROUND(AVERAGE(F9:F28),2)</f>
        <v>11457.5</v>
      </c>
      <c r="G29" s="40">
        <f>ROUND(AVERAGE(G9:G28),2)</f>
        <v>11957.5</v>
      </c>
      <c r="H29" s="39">
        <f>ROUND(AVERAGE(F29:G29),2)</f>
        <v>11707.5</v>
      </c>
      <c r="I29" s="41">
        <f>ROUND(AVERAGE(I9:I28),2)</f>
        <v>12014.75</v>
      </c>
      <c r="J29" s="40">
        <f>ROUND(AVERAGE(J9:J28),2)</f>
        <v>13014.75</v>
      </c>
      <c r="K29" s="39">
        <f>ROUND(AVERAGE(I29:J29),2)</f>
        <v>12514.75</v>
      </c>
      <c r="L29" s="38">
        <f>ROUND(AVERAGE(L9:L28),2)</f>
        <v>11957.5</v>
      </c>
      <c r="M29" s="37">
        <f>ROUND(AVERAGE(M9:M28),4)</f>
        <v>1.4397</v>
      </c>
      <c r="N29" s="36">
        <f>ROUND(AVERAGE(N9:N28),4)</f>
        <v>1.0862000000000001</v>
      </c>
      <c r="O29" s="175">
        <f>ROUND(AVERAGE(O9:O28),2)</f>
        <v>118.18</v>
      </c>
      <c r="P29" s="35">
        <f>AVERAGE(P9:P28)</f>
        <v>8306.9924999999985</v>
      </c>
      <c r="Q29" s="35">
        <f>AVERAGE(Q9:Q28)</f>
        <v>8305.7199999999993</v>
      </c>
      <c r="R29" s="35">
        <f>AVERAGE(R9:R28)</f>
        <v>11008.443894386422</v>
      </c>
      <c r="S29" s="34">
        <f>AVERAGE(S9:S28)</f>
        <v>1.4399000000000002</v>
      </c>
    </row>
    <row r="30" spans="2:19" s="5" customFormat="1">
      <c r="B30" s="33" t="s">
        <v>12</v>
      </c>
      <c r="C30" s="32">
        <f t="shared" ref="C30:S30" si="4">MAX(C9:C28)</f>
        <v>11500</v>
      </c>
      <c r="D30" s="31">
        <f t="shared" si="4"/>
        <v>12000</v>
      </c>
      <c r="E30" s="30">
        <f t="shared" si="4"/>
        <v>11750</v>
      </c>
      <c r="F30" s="32">
        <f t="shared" si="4"/>
        <v>11500</v>
      </c>
      <c r="G30" s="31">
        <f t="shared" si="4"/>
        <v>12000</v>
      </c>
      <c r="H30" s="30">
        <f t="shared" si="4"/>
        <v>11750</v>
      </c>
      <c r="I30" s="32">
        <f t="shared" si="4"/>
        <v>12080</v>
      </c>
      <c r="J30" s="31">
        <f t="shared" si="4"/>
        <v>13080</v>
      </c>
      <c r="K30" s="30">
        <f t="shared" si="4"/>
        <v>12580</v>
      </c>
      <c r="L30" s="29">
        <f t="shared" si="4"/>
        <v>12000</v>
      </c>
      <c r="M30" s="28">
        <f t="shared" si="4"/>
        <v>1.476</v>
      </c>
      <c r="N30" s="27">
        <f t="shared" si="4"/>
        <v>1.0918000000000001</v>
      </c>
      <c r="O30" s="26">
        <f t="shared" si="4"/>
        <v>121.1</v>
      </c>
      <c r="P30" s="25">
        <f t="shared" si="4"/>
        <v>8503.4</v>
      </c>
      <c r="Q30" s="25">
        <f t="shared" si="4"/>
        <v>8502.2000000000007</v>
      </c>
      <c r="R30" s="25">
        <f t="shared" si="4"/>
        <v>11159.676369385288</v>
      </c>
      <c r="S30" s="24">
        <f t="shared" si="4"/>
        <v>1.4762</v>
      </c>
    </row>
    <row r="31" spans="2:19" s="5" customFormat="1" ht="13.5" thickBot="1">
      <c r="B31" s="23" t="s">
        <v>13</v>
      </c>
      <c r="C31" s="22">
        <f t="shared" ref="C31:S31" si="5">MIN(C9:C28)</f>
        <v>11250</v>
      </c>
      <c r="D31" s="21">
        <f t="shared" si="5"/>
        <v>11750</v>
      </c>
      <c r="E31" s="20">
        <f t="shared" si="5"/>
        <v>11500</v>
      </c>
      <c r="F31" s="22">
        <f t="shared" si="5"/>
        <v>11250</v>
      </c>
      <c r="G31" s="21">
        <f t="shared" si="5"/>
        <v>11750</v>
      </c>
      <c r="H31" s="20">
        <f t="shared" si="5"/>
        <v>11500</v>
      </c>
      <c r="I31" s="22">
        <f t="shared" si="5"/>
        <v>11830</v>
      </c>
      <c r="J31" s="21">
        <f t="shared" si="5"/>
        <v>12830</v>
      </c>
      <c r="K31" s="20">
        <f t="shared" si="5"/>
        <v>12330</v>
      </c>
      <c r="L31" s="19">
        <f t="shared" si="5"/>
        <v>11750</v>
      </c>
      <c r="M31" s="18">
        <f t="shared" si="5"/>
        <v>1.4112</v>
      </c>
      <c r="N31" s="17">
        <f t="shared" si="5"/>
        <v>1.0744</v>
      </c>
      <c r="O31" s="16">
        <f t="shared" si="5"/>
        <v>116.68</v>
      </c>
      <c r="P31" s="15">
        <f t="shared" si="5"/>
        <v>8023.76</v>
      </c>
      <c r="Q31" s="15">
        <f t="shared" si="5"/>
        <v>8022.67</v>
      </c>
      <c r="R31" s="15">
        <f t="shared" si="5"/>
        <v>10908.424236868641</v>
      </c>
      <c r="S31" s="14">
        <f t="shared" si="5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3"/>
  <sheetViews>
    <sheetView workbookViewId="0"/>
  </sheetViews>
  <sheetFormatPr defaultRowHeight="12.75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>
      <c r="B2" s="76" t="s">
        <v>41</v>
      </c>
    </row>
    <row r="3" spans="2:10" ht="13.5" thickBot="1"/>
    <row r="4" spans="2:10">
      <c r="C4" s="189" t="s">
        <v>40</v>
      </c>
      <c r="D4" s="190"/>
      <c r="F4" s="189" t="s">
        <v>39</v>
      </c>
      <c r="G4" s="190"/>
      <c r="I4" s="189" t="s">
        <v>38</v>
      </c>
      <c r="J4" s="190"/>
    </row>
    <row r="5" spans="2:10">
      <c r="C5" s="75">
        <v>42398</v>
      </c>
      <c r="D5" s="74"/>
      <c r="F5" s="75">
        <v>42398</v>
      </c>
      <c r="G5" s="74"/>
      <c r="I5" s="75">
        <v>42398</v>
      </c>
      <c r="J5" s="74"/>
    </row>
    <row r="6" spans="2:10">
      <c r="C6" s="73"/>
      <c r="D6" s="72" t="s">
        <v>37</v>
      </c>
      <c r="F6" s="73"/>
      <c r="G6" s="72" t="s">
        <v>37</v>
      </c>
      <c r="I6" s="73"/>
      <c r="J6" s="72" t="s">
        <v>37</v>
      </c>
    </row>
    <row r="7" spans="2:10">
      <c r="C7" s="71"/>
      <c r="D7" s="70"/>
      <c r="F7" s="71"/>
      <c r="G7" s="70"/>
      <c r="I7" s="71"/>
      <c r="J7" s="70"/>
    </row>
    <row r="8" spans="2:10">
      <c r="C8" s="69">
        <v>42373</v>
      </c>
      <c r="D8" s="68">
        <v>4643.82</v>
      </c>
      <c r="F8" s="69">
        <f t="shared" ref="F8:F27" si="0">C8</f>
        <v>42373</v>
      </c>
      <c r="G8" s="68">
        <v>1494.86</v>
      </c>
      <c r="I8" s="69">
        <f t="shared" ref="I8:I27" si="1">C8</f>
        <v>42373</v>
      </c>
      <c r="J8" s="68">
        <v>1579.5</v>
      </c>
    </row>
    <row r="9" spans="2:10">
      <c r="C9" s="69">
        <v>42374</v>
      </c>
      <c r="D9" s="68">
        <v>4671.6000000000004</v>
      </c>
      <c r="F9" s="69">
        <f t="shared" si="0"/>
        <v>42374</v>
      </c>
      <c r="G9" s="68">
        <v>1497</v>
      </c>
      <c r="I9" s="69">
        <f t="shared" si="1"/>
        <v>42374</v>
      </c>
      <c r="J9" s="68">
        <v>1589</v>
      </c>
    </row>
    <row r="10" spans="2:10">
      <c r="C10" s="69">
        <v>42375</v>
      </c>
      <c r="D10" s="68">
        <v>4617.7700000000004</v>
      </c>
      <c r="F10" s="69">
        <f t="shared" si="0"/>
        <v>42375</v>
      </c>
      <c r="G10" s="68">
        <v>1465</v>
      </c>
      <c r="I10" s="69">
        <f t="shared" si="1"/>
        <v>42375</v>
      </c>
      <c r="J10" s="68">
        <v>1546.83</v>
      </c>
    </row>
    <row r="11" spans="2:10">
      <c r="C11" s="69">
        <v>42376</v>
      </c>
      <c r="D11" s="68">
        <v>4564.63</v>
      </c>
      <c r="F11" s="69">
        <f t="shared" si="0"/>
        <v>42376</v>
      </c>
      <c r="G11" s="68">
        <v>1462.5</v>
      </c>
      <c r="I11" s="69">
        <f t="shared" si="1"/>
        <v>42376</v>
      </c>
      <c r="J11" s="68">
        <v>1508.95</v>
      </c>
    </row>
    <row r="12" spans="2:10">
      <c r="C12" s="69">
        <v>42377</v>
      </c>
      <c r="D12" s="68">
        <v>4518.96</v>
      </c>
      <c r="F12" s="69">
        <f t="shared" si="0"/>
        <v>42377</v>
      </c>
      <c r="G12" s="68">
        <v>1475.49</v>
      </c>
      <c r="I12" s="69">
        <f t="shared" si="1"/>
        <v>42377</v>
      </c>
      <c r="J12" s="68">
        <v>1505.48</v>
      </c>
    </row>
    <row r="13" spans="2:10">
      <c r="C13" s="69">
        <v>42380</v>
      </c>
      <c r="D13" s="68">
        <v>4401.3900000000003</v>
      </c>
      <c r="F13" s="69">
        <f t="shared" si="0"/>
        <v>42380</v>
      </c>
      <c r="G13" s="68">
        <v>1477.08</v>
      </c>
      <c r="I13" s="69">
        <f t="shared" si="1"/>
        <v>42380</v>
      </c>
      <c r="J13" s="68">
        <v>1493.4</v>
      </c>
    </row>
    <row r="14" spans="2:10">
      <c r="C14" s="69">
        <v>42381</v>
      </c>
      <c r="D14" s="68">
        <v>4370.3100000000004</v>
      </c>
      <c r="F14" s="69">
        <f t="shared" si="0"/>
        <v>42381</v>
      </c>
      <c r="G14" s="68">
        <v>1454.8</v>
      </c>
      <c r="I14" s="69">
        <f t="shared" si="1"/>
        <v>42381</v>
      </c>
      <c r="J14" s="68">
        <v>1446.52</v>
      </c>
    </row>
    <row r="15" spans="2:10">
      <c r="C15" s="69">
        <v>42382</v>
      </c>
      <c r="D15" s="68">
        <v>4387.0200000000004</v>
      </c>
      <c r="F15" s="69">
        <f t="shared" si="0"/>
        <v>42382</v>
      </c>
      <c r="G15" s="68">
        <v>1462</v>
      </c>
      <c r="I15" s="69">
        <f t="shared" si="1"/>
        <v>42382</v>
      </c>
      <c r="J15" s="68">
        <v>1476</v>
      </c>
    </row>
    <row r="16" spans="2:10">
      <c r="C16" s="69">
        <v>42383</v>
      </c>
      <c r="D16" s="68">
        <v>4392.1099999999997</v>
      </c>
      <c r="F16" s="69">
        <f t="shared" si="0"/>
        <v>42383</v>
      </c>
      <c r="G16" s="68">
        <v>1466.5</v>
      </c>
      <c r="I16" s="69">
        <f t="shared" si="1"/>
        <v>42383</v>
      </c>
      <c r="J16" s="68">
        <v>1492</v>
      </c>
    </row>
    <row r="17" spans="2:10">
      <c r="C17" s="69">
        <v>42384</v>
      </c>
      <c r="D17" s="68">
        <v>4369.59</v>
      </c>
      <c r="F17" s="69">
        <f t="shared" si="0"/>
        <v>42384</v>
      </c>
      <c r="G17" s="68">
        <v>1468.5</v>
      </c>
      <c r="I17" s="69">
        <f t="shared" si="1"/>
        <v>42384</v>
      </c>
      <c r="J17" s="68">
        <v>1488.5</v>
      </c>
    </row>
    <row r="18" spans="2:10">
      <c r="C18" s="69">
        <v>42387</v>
      </c>
      <c r="D18" s="68">
        <v>4373.87</v>
      </c>
      <c r="F18" s="69">
        <f t="shared" si="0"/>
        <v>42387</v>
      </c>
      <c r="G18" s="68">
        <v>1474.5</v>
      </c>
      <c r="I18" s="69">
        <f t="shared" si="1"/>
        <v>42387</v>
      </c>
      <c r="J18" s="68">
        <v>1494.5</v>
      </c>
    </row>
    <row r="19" spans="2:10">
      <c r="C19" s="69">
        <v>42388</v>
      </c>
      <c r="D19" s="68">
        <v>4443.68</v>
      </c>
      <c r="F19" s="69">
        <f t="shared" si="0"/>
        <v>42388</v>
      </c>
      <c r="G19" s="68">
        <v>1496.9</v>
      </c>
      <c r="I19" s="69">
        <f t="shared" si="1"/>
        <v>42388</v>
      </c>
      <c r="J19" s="68">
        <v>1516.1</v>
      </c>
    </row>
    <row r="20" spans="2:10">
      <c r="C20" s="69">
        <v>42389</v>
      </c>
      <c r="D20" s="68">
        <v>4390.3999999999996</v>
      </c>
      <c r="F20" s="69">
        <f t="shared" si="0"/>
        <v>42389</v>
      </c>
      <c r="G20" s="68">
        <v>1474.09</v>
      </c>
      <c r="I20" s="69">
        <f t="shared" si="1"/>
        <v>42389</v>
      </c>
      <c r="J20" s="68">
        <v>1491.79</v>
      </c>
    </row>
    <row r="21" spans="2:10">
      <c r="C21" s="69">
        <v>42390</v>
      </c>
      <c r="D21" s="68">
        <v>4364.7700000000004</v>
      </c>
      <c r="F21" s="69">
        <f t="shared" si="0"/>
        <v>42390</v>
      </c>
      <c r="G21" s="68">
        <v>1466.5</v>
      </c>
      <c r="I21" s="69">
        <f t="shared" si="1"/>
        <v>42390</v>
      </c>
      <c r="J21" s="68">
        <v>1481.48</v>
      </c>
    </row>
    <row r="22" spans="2:10">
      <c r="C22" s="69">
        <v>42391</v>
      </c>
      <c r="D22" s="68">
        <v>4435.5</v>
      </c>
      <c r="F22" s="69">
        <f t="shared" si="0"/>
        <v>42391</v>
      </c>
      <c r="G22" s="68">
        <v>1481.93</v>
      </c>
      <c r="I22" s="69">
        <f t="shared" si="1"/>
        <v>42391</v>
      </c>
      <c r="J22" s="68">
        <v>1513</v>
      </c>
    </row>
    <row r="23" spans="2:10">
      <c r="C23" s="69">
        <v>42394</v>
      </c>
      <c r="D23" s="68">
        <v>4438.76</v>
      </c>
      <c r="F23" s="69">
        <f t="shared" si="0"/>
        <v>42394</v>
      </c>
      <c r="G23" s="68">
        <v>1478</v>
      </c>
      <c r="I23" s="69">
        <f t="shared" si="1"/>
        <v>42394</v>
      </c>
      <c r="J23" s="68">
        <v>1507.61</v>
      </c>
    </row>
    <row r="24" spans="2:10">
      <c r="C24" s="69">
        <v>42395</v>
      </c>
      <c r="D24" s="68">
        <v>4436.1099999999997</v>
      </c>
      <c r="F24" s="69">
        <f t="shared" si="0"/>
        <v>42395</v>
      </c>
      <c r="G24" s="68">
        <v>1476.5</v>
      </c>
      <c r="I24" s="69">
        <f t="shared" si="1"/>
        <v>42395</v>
      </c>
      <c r="J24" s="68">
        <v>1515.59</v>
      </c>
    </row>
    <row r="25" spans="2:10">
      <c r="C25" s="69">
        <v>42396</v>
      </c>
      <c r="D25" s="68">
        <v>4545.96</v>
      </c>
      <c r="F25" s="69">
        <f t="shared" si="0"/>
        <v>42396</v>
      </c>
      <c r="G25" s="68">
        <v>1498.84</v>
      </c>
      <c r="I25" s="69">
        <f t="shared" si="1"/>
        <v>42396</v>
      </c>
      <c r="J25" s="68">
        <v>1589.98</v>
      </c>
    </row>
    <row r="26" spans="2:10">
      <c r="C26" s="69">
        <v>42397</v>
      </c>
      <c r="D26" s="68">
        <v>4542.92</v>
      </c>
      <c r="F26" s="69">
        <f t="shared" si="0"/>
        <v>42397</v>
      </c>
      <c r="G26" s="68">
        <v>1516.56</v>
      </c>
      <c r="I26" s="69">
        <f t="shared" si="1"/>
        <v>42397</v>
      </c>
      <c r="J26" s="68">
        <v>1589</v>
      </c>
    </row>
    <row r="27" spans="2:10" ht="13.5" thickBot="1">
      <c r="C27" s="69">
        <v>42398</v>
      </c>
      <c r="D27" s="68">
        <v>4559.76</v>
      </c>
      <c r="F27" s="69">
        <f t="shared" si="0"/>
        <v>42398</v>
      </c>
      <c r="G27" s="68">
        <v>1518.12</v>
      </c>
      <c r="I27" s="69">
        <f t="shared" si="1"/>
        <v>42398</v>
      </c>
      <c r="J27" s="68">
        <v>1594.56</v>
      </c>
    </row>
    <row r="28" spans="2:10">
      <c r="B28" s="5"/>
      <c r="C28" s="67" t="s">
        <v>11</v>
      </c>
      <c r="D28" s="66">
        <f>ROUND(AVERAGE(D8:D27),2)</f>
        <v>4473.45</v>
      </c>
      <c r="F28" s="67" t="s">
        <v>11</v>
      </c>
      <c r="G28" s="66">
        <f>ROUND(AVERAGE(G8:G27),2)</f>
        <v>1480.28</v>
      </c>
      <c r="I28" s="67" t="s">
        <v>11</v>
      </c>
      <c r="J28" s="66">
        <f>ROUND(AVERAGE(J8:J27),2)</f>
        <v>1520.99</v>
      </c>
    </row>
    <row r="29" spans="2:10">
      <c r="B29" s="5"/>
      <c r="C29" s="65" t="s">
        <v>12</v>
      </c>
      <c r="D29" s="64">
        <f>MAX(D8:D27)</f>
        <v>4671.6000000000004</v>
      </c>
      <c r="F29" s="65" t="s">
        <v>12</v>
      </c>
      <c r="G29" s="64">
        <f>MAX(G8:G27)</f>
        <v>1518.12</v>
      </c>
      <c r="I29" s="65" t="s">
        <v>12</v>
      </c>
      <c r="J29" s="64">
        <f>MAX(J8:J27)</f>
        <v>1594.56</v>
      </c>
    </row>
    <row r="30" spans="2:10">
      <c r="B30" s="5"/>
      <c r="C30" s="63" t="s">
        <v>13</v>
      </c>
      <c r="D30" s="62">
        <f>MIN(D8:D27)</f>
        <v>4364.7700000000004</v>
      </c>
      <c r="F30" s="63" t="s">
        <v>13</v>
      </c>
      <c r="G30" s="62">
        <f>MIN(G8:G27)</f>
        <v>1454.8</v>
      </c>
      <c r="I30" s="63" t="s">
        <v>13</v>
      </c>
      <c r="J30" s="62">
        <f>MIN(J8:J27)</f>
        <v>1446.52</v>
      </c>
    </row>
    <row r="33" spans="2:2">
      <c r="B33" t="s">
        <v>36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25"/>
  <sheetViews>
    <sheetView workbookViewId="0"/>
  </sheetViews>
  <sheetFormatPr defaultRowHeight="12.75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>
      <c r="B3" s="174" t="s">
        <v>96</v>
      </c>
      <c r="C3" s="147"/>
      <c r="D3" s="173"/>
      <c r="G3" s="159"/>
      <c r="H3" s="159"/>
      <c r="I3" s="172"/>
    </row>
    <row r="4" spans="2:9">
      <c r="B4" s="171" t="s">
        <v>95</v>
      </c>
      <c r="C4" s="170"/>
      <c r="D4" s="169"/>
      <c r="G4" s="168"/>
      <c r="H4" s="167"/>
      <c r="I4" s="159"/>
    </row>
    <row r="5" spans="2:9">
      <c r="B5" s="166" t="s">
        <v>97</v>
      </c>
      <c r="C5" s="147"/>
      <c r="D5" s="165"/>
      <c r="G5" s="164"/>
      <c r="H5" s="159"/>
      <c r="I5" s="147"/>
    </row>
    <row r="6" spans="2:9">
      <c r="B6" s="147"/>
      <c r="C6" s="147"/>
      <c r="D6" s="147"/>
      <c r="E6" s="147"/>
      <c r="F6" s="147"/>
      <c r="G6" s="147"/>
      <c r="H6" s="147"/>
      <c r="I6" s="147"/>
    </row>
    <row r="7" spans="2:9">
      <c r="B7" s="158"/>
      <c r="C7" s="163" t="s">
        <v>94</v>
      </c>
      <c r="D7" s="163" t="s">
        <v>94</v>
      </c>
      <c r="E7" s="163" t="s">
        <v>94</v>
      </c>
    </row>
    <row r="8" spans="2:9">
      <c r="B8" s="161"/>
      <c r="C8" s="162" t="s">
        <v>57</v>
      </c>
      <c r="D8" s="162" t="s">
        <v>84</v>
      </c>
      <c r="E8" s="162" t="s">
        <v>82</v>
      </c>
    </row>
    <row r="9" spans="2:9">
      <c r="B9" s="161"/>
      <c r="C9" s="160" t="s">
        <v>81</v>
      </c>
      <c r="D9" s="160" t="s">
        <v>81</v>
      </c>
      <c r="E9" s="160" t="s">
        <v>81</v>
      </c>
    </row>
    <row r="10" spans="2:9">
      <c r="B10" s="158"/>
      <c r="C10" s="157"/>
      <c r="D10" s="157"/>
      <c r="E10" s="157"/>
    </row>
    <row r="11" spans="2:9">
      <c r="B11" s="156" t="s">
        <v>93</v>
      </c>
      <c r="C11" s="155">
        <f>ABR!D28</f>
        <v>4473.45</v>
      </c>
      <c r="D11" s="155">
        <f>ABR!G28</f>
        <v>1480.28</v>
      </c>
      <c r="E11" s="155">
        <f>ABR!J28</f>
        <v>1520.99</v>
      </c>
    </row>
    <row r="15" spans="2:9">
      <c r="B15" s="153" t="s">
        <v>50</v>
      </c>
      <c r="C15" s="154"/>
    </row>
    <row r="16" spans="2:9">
      <c r="B16" s="153" t="s">
        <v>48</v>
      </c>
      <c r="C16" s="152"/>
    </row>
    <row r="17" spans="2:9">
      <c r="B17" s="151" t="s">
        <v>10</v>
      </c>
      <c r="C17" s="149">
        <f>'Averages Inc. Euro Eq'!F66</f>
        <v>1.4397</v>
      </c>
    </row>
    <row r="18" spans="2:9">
      <c r="B18" s="151" t="s">
        <v>45</v>
      </c>
      <c r="C18" s="150">
        <f>'Averages Inc. Euro Eq'!F67</f>
        <v>118.18</v>
      </c>
    </row>
    <row r="19" spans="2:9">
      <c r="B19" s="151" t="s">
        <v>43</v>
      </c>
      <c r="C19" s="149">
        <f>'Averages Inc. Euro Eq'!F68</f>
        <v>1.0862000000000001</v>
      </c>
    </row>
    <row r="21" spans="2:9">
      <c r="B21" s="148" t="s">
        <v>42</v>
      </c>
    </row>
    <row r="24" spans="2:9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>
      <c r="B25" s="138" t="s">
        <v>98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5:M71"/>
  <sheetViews>
    <sheetView tabSelected="1" topLeftCell="B3" zoomScale="88" zoomScaleNormal="88" workbookViewId="0">
      <selection activeCell="I31" sqref="I31"/>
    </sheetView>
  </sheetViews>
  <sheetFormatPr defaultRowHeight="12.75"/>
  <cols>
    <col min="2" max="2" width="27.28515625" customWidth="1"/>
    <col min="3" max="17" width="16.28515625" customWidth="1"/>
  </cols>
  <sheetData>
    <row r="5" spans="2:13" ht="15.75">
      <c r="B5" s="134"/>
      <c r="C5" s="2"/>
      <c r="D5" s="133"/>
      <c r="F5" s="132" t="s">
        <v>92</v>
      </c>
      <c r="G5" s="128"/>
      <c r="H5" s="128"/>
      <c r="I5" s="131"/>
    </row>
    <row r="6" spans="2:13">
      <c r="B6" s="130"/>
      <c r="C6" s="130"/>
      <c r="D6" s="76"/>
      <c r="F6" s="129" t="s">
        <v>91</v>
      </c>
      <c r="G6" s="128"/>
      <c r="H6" s="127"/>
      <c r="I6" s="119"/>
    </row>
    <row r="7" spans="2:13">
      <c r="B7" s="2"/>
      <c r="C7" s="2"/>
      <c r="D7" s="126"/>
      <c r="F7" s="106" t="s">
        <v>97</v>
      </c>
      <c r="G7" s="125"/>
      <c r="H7" s="119"/>
      <c r="I7" s="2"/>
    </row>
    <row r="8" spans="2:13" ht="13.5" thickBot="1"/>
    <row r="9" spans="2:13">
      <c r="B9" s="124"/>
      <c r="C9" s="123" t="s">
        <v>90</v>
      </c>
      <c r="D9" s="122" t="s">
        <v>84</v>
      </c>
      <c r="E9" s="122" t="s">
        <v>57</v>
      </c>
      <c r="F9" s="122" t="s">
        <v>56</v>
      </c>
      <c r="G9" s="122" t="s">
        <v>55</v>
      </c>
      <c r="H9" s="122" t="s">
        <v>54</v>
      </c>
      <c r="I9" s="122" t="s">
        <v>89</v>
      </c>
      <c r="J9" s="122" t="s">
        <v>88</v>
      </c>
      <c r="K9" s="122" t="s">
        <v>87</v>
      </c>
      <c r="L9" s="122" t="s">
        <v>86</v>
      </c>
      <c r="M9" s="121" t="s">
        <v>85</v>
      </c>
    </row>
    <row r="10" spans="2:13">
      <c r="B10" s="118"/>
      <c r="C10" s="120" t="s">
        <v>84</v>
      </c>
      <c r="D10" s="119" t="s">
        <v>83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>
      <c r="B11" s="118"/>
      <c r="C11" s="117" t="s">
        <v>81</v>
      </c>
      <c r="D11" s="117" t="s">
        <v>81</v>
      </c>
      <c r="E11" s="117" t="s">
        <v>81</v>
      </c>
      <c r="F11" s="117" t="s">
        <v>81</v>
      </c>
      <c r="G11" s="117" t="s">
        <v>81</v>
      </c>
      <c r="H11" s="117" t="s">
        <v>81</v>
      </c>
      <c r="I11" s="117" t="s">
        <v>81</v>
      </c>
      <c r="J11" s="117" t="s">
        <v>81</v>
      </c>
      <c r="K11" s="117" t="s">
        <v>81</v>
      </c>
      <c r="L11" s="117" t="s">
        <v>81</v>
      </c>
      <c r="M11" s="116" t="s">
        <v>81</v>
      </c>
    </row>
    <row r="12" spans="2:13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>
      <c r="B13" s="114" t="s">
        <v>80</v>
      </c>
      <c r="C13" s="113">
        <v>1478.75</v>
      </c>
      <c r="D13" s="113">
        <v>1560.45</v>
      </c>
      <c r="E13" s="113">
        <v>4461.8500000000004</v>
      </c>
      <c r="F13" s="113">
        <v>1646.13</v>
      </c>
      <c r="G13" s="113">
        <v>8476.75</v>
      </c>
      <c r="H13" s="113">
        <v>13760.5</v>
      </c>
      <c r="I13" s="113">
        <v>1511.55</v>
      </c>
      <c r="J13" s="113">
        <v>1702.73</v>
      </c>
      <c r="K13" s="113">
        <v>170</v>
      </c>
      <c r="L13" s="113">
        <v>23032.5</v>
      </c>
      <c r="M13" s="112">
        <v>11457.5</v>
      </c>
    </row>
    <row r="14" spans="2:13">
      <c r="B14" s="99" t="s">
        <v>79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>
      <c r="B15" s="114" t="s">
        <v>78</v>
      </c>
      <c r="C15" s="113">
        <v>1479.43</v>
      </c>
      <c r="D15" s="113">
        <v>1567.48</v>
      </c>
      <c r="E15" s="113">
        <v>4462.75</v>
      </c>
      <c r="F15" s="113">
        <v>1646.95</v>
      </c>
      <c r="G15" s="113">
        <v>8483</v>
      </c>
      <c r="H15" s="113">
        <v>13777.25</v>
      </c>
      <c r="I15" s="191">
        <v>1512.2</v>
      </c>
      <c r="J15" s="113">
        <v>1708.8</v>
      </c>
      <c r="K15" s="113">
        <v>220</v>
      </c>
      <c r="L15" s="113">
        <v>23384.5</v>
      </c>
      <c r="M15" s="112">
        <v>11957.5</v>
      </c>
    </row>
    <row r="16" spans="2:13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>
      <c r="B17" s="114" t="s">
        <v>77</v>
      </c>
      <c r="C17" s="191">
        <v>1479.09</v>
      </c>
      <c r="D17" s="191">
        <v>1563.96</v>
      </c>
      <c r="E17" s="191">
        <v>4462.3</v>
      </c>
      <c r="F17" s="191">
        <v>1646.54</v>
      </c>
      <c r="G17" s="191">
        <v>8479.8799999999992</v>
      </c>
      <c r="H17" s="191">
        <v>13768.88</v>
      </c>
      <c r="I17" s="113">
        <v>1511.88</v>
      </c>
      <c r="J17" s="113">
        <v>1705.76</v>
      </c>
      <c r="K17" s="113">
        <v>195</v>
      </c>
      <c r="L17" s="113">
        <v>23208.5</v>
      </c>
      <c r="M17" s="112">
        <v>11707.5</v>
      </c>
    </row>
    <row r="18" spans="2:13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>
      <c r="B19" s="114" t="s">
        <v>99</v>
      </c>
      <c r="C19" s="113">
        <v>1479.4</v>
      </c>
      <c r="D19" s="113">
        <v>1581</v>
      </c>
      <c r="E19" s="113">
        <v>4461.3999999999996</v>
      </c>
      <c r="F19" s="113">
        <v>1646.58</v>
      </c>
      <c r="G19" s="113">
        <v>8519</v>
      </c>
      <c r="H19" s="113">
        <v>13720.75</v>
      </c>
      <c r="I19" s="113">
        <v>1519.63</v>
      </c>
      <c r="J19" s="113">
        <v>1714.65</v>
      </c>
      <c r="K19" s="113">
        <v>185</v>
      </c>
      <c r="L19" s="113">
        <v>23030</v>
      </c>
      <c r="M19" s="112">
        <v>11457.5</v>
      </c>
    </row>
    <row r="20" spans="2:13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>
      <c r="B21" s="114" t="s">
        <v>76</v>
      </c>
      <c r="C21" s="113">
        <v>1480.1</v>
      </c>
      <c r="D21" s="113">
        <v>1589.55</v>
      </c>
      <c r="E21" s="113">
        <v>4462.75</v>
      </c>
      <c r="F21" s="113">
        <v>1647.85</v>
      </c>
      <c r="G21" s="113">
        <v>8528</v>
      </c>
      <c r="H21" s="113">
        <v>13739.75</v>
      </c>
      <c r="I21" s="113">
        <v>1520.75</v>
      </c>
      <c r="J21" s="113">
        <v>1723.2</v>
      </c>
      <c r="K21" s="113">
        <v>235</v>
      </c>
      <c r="L21" s="113">
        <v>23425</v>
      </c>
      <c r="M21" s="112">
        <v>11957.5</v>
      </c>
    </row>
    <row r="22" spans="2:13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>
      <c r="B23" s="114" t="s">
        <v>75</v>
      </c>
      <c r="C23" s="113">
        <v>1479.75</v>
      </c>
      <c r="D23" s="113">
        <v>1585.28</v>
      </c>
      <c r="E23" s="113">
        <v>4462.08</v>
      </c>
      <c r="F23" s="113">
        <v>1647.21</v>
      </c>
      <c r="G23" s="113">
        <v>8523.5</v>
      </c>
      <c r="H23" s="113">
        <v>13730.25</v>
      </c>
      <c r="I23" s="113">
        <v>1520.19</v>
      </c>
      <c r="J23" s="113">
        <v>1718.93</v>
      </c>
      <c r="K23" s="113">
        <v>210</v>
      </c>
      <c r="L23" s="113">
        <v>23227.5</v>
      </c>
      <c r="M23" s="112">
        <v>11707.5</v>
      </c>
    </row>
    <row r="24" spans="2:13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>
      <c r="B25" s="114" t="s">
        <v>74</v>
      </c>
      <c r="C25" s="113">
        <v>1543.3</v>
      </c>
      <c r="D25" s="113">
        <v>1660.25</v>
      </c>
      <c r="E25" s="113">
        <v>4449</v>
      </c>
      <c r="F25" s="113">
        <v>1675.6</v>
      </c>
      <c r="G25" s="113">
        <v>8669</v>
      </c>
      <c r="H25" s="113"/>
      <c r="I25" s="113">
        <v>1569.55</v>
      </c>
      <c r="J25" s="113">
        <v>1784.5</v>
      </c>
      <c r="K25" s="113"/>
      <c r="L25" s="113"/>
      <c r="M25" s="112"/>
    </row>
    <row r="26" spans="2:13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>
      <c r="B27" s="114" t="s">
        <v>73</v>
      </c>
      <c r="C27" s="113">
        <v>1548.3</v>
      </c>
      <c r="D27" s="113">
        <v>1670.25</v>
      </c>
      <c r="E27" s="113">
        <v>4459</v>
      </c>
      <c r="F27" s="113">
        <v>1680.6</v>
      </c>
      <c r="G27" s="113">
        <v>8769</v>
      </c>
      <c r="H27" s="113"/>
      <c r="I27" s="113">
        <v>1574.55</v>
      </c>
      <c r="J27" s="113">
        <v>1794.5</v>
      </c>
      <c r="K27" s="113"/>
      <c r="L27" s="113"/>
      <c r="M27" s="112"/>
    </row>
    <row r="28" spans="2:13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>
      <c r="B29" s="114" t="s">
        <v>72</v>
      </c>
      <c r="C29" s="113">
        <v>1545.8</v>
      </c>
      <c r="D29" s="113">
        <v>1665.25</v>
      </c>
      <c r="E29" s="113">
        <v>4454</v>
      </c>
      <c r="F29" s="113">
        <v>1678.1</v>
      </c>
      <c r="G29" s="113">
        <v>8719</v>
      </c>
      <c r="H29" s="113"/>
      <c r="I29" s="113">
        <v>1572.05</v>
      </c>
      <c r="J29" s="113">
        <v>1789.5</v>
      </c>
      <c r="K29" s="113"/>
      <c r="L29" s="113"/>
      <c r="M29" s="112"/>
    </row>
    <row r="30" spans="2:13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>
      <c r="B31" s="114" t="s">
        <v>100</v>
      </c>
      <c r="C31" s="113">
        <v>1598.65</v>
      </c>
      <c r="D31" s="113"/>
      <c r="E31" s="113">
        <v>4462.25</v>
      </c>
      <c r="F31" s="113">
        <v>1703.3</v>
      </c>
      <c r="G31" s="113">
        <v>8769</v>
      </c>
      <c r="H31" s="113"/>
      <c r="I31" s="113">
        <v>1585.9</v>
      </c>
      <c r="J31" s="113"/>
      <c r="K31" s="113"/>
      <c r="L31" s="113"/>
      <c r="M31" s="112"/>
    </row>
    <row r="32" spans="2:13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>
      <c r="B33" s="114" t="s">
        <v>71</v>
      </c>
      <c r="C33" s="113">
        <v>1603.65</v>
      </c>
      <c r="D33" s="113"/>
      <c r="E33" s="113">
        <v>4472.25</v>
      </c>
      <c r="F33" s="113">
        <v>1708.3</v>
      </c>
      <c r="G33" s="113">
        <v>8869</v>
      </c>
      <c r="H33" s="113"/>
      <c r="I33" s="113">
        <v>1590.9</v>
      </c>
      <c r="J33" s="113"/>
      <c r="K33" s="113"/>
      <c r="L33" s="113"/>
      <c r="M33" s="112"/>
    </row>
    <row r="34" spans="2:13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>
      <c r="B35" s="114" t="s">
        <v>70</v>
      </c>
      <c r="C35" s="113">
        <v>1601.15</v>
      </c>
      <c r="D35" s="113"/>
      <c r="E35" s="113">
        <v>4467.25</v>
      </c>
      <c r="F35" s="113">
        <v>1705.8</v>
      </c>
      <c r="G35" s="113">
        <v>8819</v>
      </c>
      <c r="H35" s="113"/>
      <c r="I35" s="113">
        <v>1588.4</v>
      </c>
      <c r="J35" s="113"/>
      <c r="K35" s="113"/>
      <c r="L35" s="113"/>
      <c r="M35" s="112"/>
    </row>
    <row r="36" spans="2:13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>
      <c r="B37" s="114" t="s">
        <v>69</v>
      </c>
      <c r="C37" s="113">
        <v>1665.6</v>
      </c>
      <c r="D37" s="113"/>
      <c r="E37" s="113">
        <v>4482</v>
      </c>
      <c r="F37" s="113">
        <v>1748.6</v>
      </c>
      <c r="G37" s="113">
        <v>8835.5</v>
      </c>
      <c r="H37" s="113"/>
      <c r="I37" s="113">
        <v>1592.15</v>
      </c>
      <c r="J37" s="113"/>
      <c r="K37" s="113"/>
      <c r="L37" s="113"/>
      <c r="M37" s="112"/>
    </row>
    <row r="38" spans="2:13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>
      <c r="B39" s="114" t="s">
        <v>68</v>
      </c>
      <c r="C39" s="113">
        <v>1670.6</v>
      </c>
      <c r="D39" s="113"/>
      <c r="E39" s="113">
        <v>4492</v>
      </c>
      <c r="F39" s="113">
        <v>1753.6</v>
      </c>
      <c r="G39" s="113">
        <v>8935.5</v>
      </c>
      <c r="H39" s="113"/>
      <c r="I39" s="113">
        <v>1597.15</v>
      </c>
      <c r="J39" s="113"/>
      <c r="K39" s="113"/>
      <c r="L39" s="113"/>
      <c r="M39" s="112"/>
    </row>
    <row r="40" spans="2:13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>
      <c r="B41" s="114" t="s">
        <v>67</v>
      </c>
      <c r="C41" s="113">
        <v>1668.1</v>
      </c>
      <c r="D41" s="113"/>
      <c r="E41" s="113">
        <v>4487</v>
      </c>
      <c r="F41" s="113">
        <v>1751.1</v>
      </c>
      <c r="G41" s="113">
        <v>8885.5</v>
      </c>
      <c r="H41" s="113"/>
      <c r="I41" s="113">
        <v>1594.65</v>
      </c>
      <c r="J41" s="113"/>
      <c r="K41" s="113"/>
      <c r="L41" s="113"/>
      <c r="M41" s="112"/>
    </row>
    <row r="42" spans="2:13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>
      <c r="B43" s="114" t="s">
        <v>66</v>
      </c>
      <c r="C43" s="113"/>
      <c r="D43" s="113"/>
      <c r="E43" s="113"/>
      <c r="F43" s="113"/>
      <c r="G43" s="113"/>
      <c r="H43" s="113">
        <v>13633</v>
      </c>
      <c r="I43" s="113"/>
      <c r="J43" s="113"/>
      <c r="K43" s="113">
        <v>266.25</v>
      </c>
      <c r="L43" s="113">
        <v>23170.75</v>
      </c>
      <c r="M43" s="112">
        <v>12014.75</v>
      </c>
    </row>
    <row r="44" spans="2:13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>
      <c r="B45" s="114" t="s">
        <v>65</v>
      </c>
      <c r="C45" s="113"/>
      <c r="D45" s="113"/>
      <c r="E45" s="113"/>
      <c r="F45" s="113"/>
      <c r="G45" s="113"/>
      <c r="H45" s="113">
        <v>13683</v>
      </c>
      <c r="I45" s="113"/>
      <c r="J45" s="113"/>
      <c r="K45" s="113">
        <v>276.25</v>
      </c>
      <c r="L45" s="113">
        <v>24170.75</v>
      </c>
      <c r="M45" s="112">
        <v>13014.75</v>
      </c>
    </row>
    <row r="46" spans="2:13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>
      <c r="B47" s="111" t="s">
        <v>64</v>
      </c>
      <c r="C47" s="110"/>
      <c r="D47" s="110"/>
      <c r="E47" s="110"/>
      <c r="F47" s="110"/>
      <c r="G47" s="110"/>
      <c r="H47" s="110">
        <v>13658</v>
      </c>
      <c r="I47" s="110"/>
      <c r="J47" s="110"/>
      <c r="K47" s="110">
        <v>271.25</v>
      </c>
      <c r="L47" s="110">
        <v>23670.75</v>
      </c>
      <c r="M47" s="109">
        <v>12514.75</v>
      </c>
    </row>
    <row r="49" spans="2:5">
      <c r="B49" s="108" t="s">
        <v>63</v>
      </c>
    </row>
    <row r="50" spans="2:5">
      <c r="B50" s="107" t="s">
        <v>97</v>
      </c>
    </row>
    <row r="52" spans="2:5">
      <c r="B52" s="105" t="s">
        <v>62</v>
      </c>
      <c r="C52" s="104" t="s">
        <v>61</v>
      </c>
    </row>
    <row r="53" spans="2:5">
      <c r="B53" s="103"/>
      <c r="C53" s="102" t="s">
        <v>60</v>
      </c>
    </row>
    <row r="54" spans="2:5">
      <c r="B54" s="100" t="s">
        <v>59</v>
      </c>
      <c r="C54" s="101">
        <v>1361.99</v>
      </c>
    </row>
    <row r="55" spans="2:5">
      <c r="B55" s="100" t="s">
        <v>58</v>
      </c>
      <c r="C55" s="101">
        <v>1443.09</v>
      </c>
    </row>
    <row r="56" spans="2:5">
      <c r="B56" s="100" t="s">
        <v>57</v>
      </c>
      <c r="C56" s="101">
        <v>4108.75</v>
      </c>
    </row>
    <row r="57" spans="2:5">
      <c r="B57" s="100" t="s">
        <v>56</v>
      </c>
      <c r="C57" s="101">
        <v>1516.29</v>
      </c>
    </row>
    <row r="58" spans="2:5">
      <c r="B58" s="100" t="s">
        <v>55</v>
      </c>
      <c r="C58" s="101">
        <v>7809.82</v>
      </c>
    </row>
    <row r="59" spans="2:5">
      <c r="B59" s="100" t="s">
        <v>54</v>
      </c>
      <c r="C59" s="101">
        <v>12684.06</v>
      </c>
    </row>
    <row r="60" spans="2:5">
      <c r="B60" s="100" t="s">
        <v>53</v>
      </c>
      <c r="C60" s="101">
        <v>1392.19</v>
      </c>
    </row>
    <row r="61" spans="2:5">
      <c r="B61" s="98" t="s">
        <v>52</v>
      </c>
      <c r="C61" s="97">
        <v>1573.17</v>
      </c>
    </row>
    <row r="63" spans="2:5">
      <c r="B63" s="89" t="s">
        <v>51</v>
      </c>
    </row>
    <row r="64" spans="2:5">
      <c r="E64" s="96" t="s">
        <v>50</v>
      </c>
    </row>
    <row r="65" spans="2:9">
      <c r="B65" s="93" t="s">
        <v>49</v>
      </c>
      <c r="D65" s="92">
        <v>3099.81</v>
      </c>
      <c r="E65" s="96" t="s">
        <v>48</v>
      </c>
    </row>
    <row r="66" spans="2:9">
      <c r="B66" s="93" t="s">
        <v>47</v>
      </c>
      <c r="D66" s="92">
        <v>3099.34</v>
      </c>
      <c r="E66" s="95" t="s">
        <v>10</v>
      </c>
      <c r="F66" s="90">
        <v>1.4397</v>
      </c>
    </row>
    <row r="67" spans="2:9">
      <c r="B67" s="93" t="s">
        <v>46</v>
      </c>
      <c r="D67" s="92">
        <v>1143.96</v>
      </c>
      <c r="E67" s="95" t="s">
        <v>45</v>
      </c>
      <c r="F67" s="94">
        <v>118.18</v>
      </c>
    </row>
    <row r="68" spans="2:9">
      <c r="B68" s="93" t="s">
        <v>44</v>
      </c>
      <c r="D68" s="92">
        <v>1144.4000000000001</v>
      </c>
      <c r="E68" s="91" t="s">
        <v>43</v>
      </c>
      <c r="F68" s="90">
        <v>1.0862000000000001</v>
      </c>
    </row>
    <row r="69" spans="2:9">
      <c r="H69" s="88" t="s">
        <v>42</v>
      </c>
    </row>
    <row r="70" spans="2:9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>
      <c r="B71" s="79" t="s">
        <v>98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32</v>
      </c>
    </row>
    <row r="6" spans="1:19" ht="13.5" thickBot="1">
      <c r="B6" s="1">
        <v>42373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42373</v>
      </c>
      <c r="C9" s="46">
        <v>1595</v>
      </c>
      <c r="D9" s="45">
        <v>1605</v>
      </c>
      <c r="E9" s="44">
        <f t="shared" ref="E9:E28" si="0">AVERAGE(C9:D9)</f>
        <v>1600</v>
      </c>
      <c r="F9" s="46">
        <v>1610</v>
      </c>
      <c r="G9" s="45">
        <v>1620</v>
      </c>
      <c r="H9" s="44">
        <f t="shared" ref="H9:H28" si="1">AVERAGE(F9:G9)</f>
        <v>1615</v>
      </c>
      <c r="I9" s="46">
        <v>1690</v>
      </c>
      <c r="J9" s="45">
        <v>1700</v>
      </c>
      <c r="K9" s="44">
        <f t="shared" ref="K9:K28" si="2">AVERAGE(I9:J9)</f>
        <v>1695</v>
      </c>
      <c r="L9" s="52">
        <v>1605</v>
      </c>
      <c r="M9" s="51">
        <v>1.476</v>
      </c>
      <c r="N9" s="53">
        <v>1.0909</v>
      </c>
      <c r="O9" s="50">
        <v>119.07</v>
      </c>
      <c r="P9" s="43">
        <v>1087.4000000000001</v>
      </c>
      <c r="Q9" s="43">
        <v>1097.4100000000001</v>
      </c>
      <c r="R9" s="49">
        <f t="shared" ref="R9:R28" si="3">L9/N9</f>
        <v>1471.2622605188376</v>
      </c>
      <c r="S9" s="48">
        <v>1.4762</v>
      </c>
    </row>
    <row r="10" spans="1:19">
      <c r="B10" s="47">
        <v>42374</v>
      </c>
      <c r="C10" s="46">
        <v>1605</v>
      </c>
      <c r="D10" s="45">
        <v>1615</v>
      </c>
      <c r="E10" s="44">
        <f t="shared" si="0"/>
        <v>1610</v>
      </c>
      <c r="F10" s="46">
        <v>1620</v>
      </c>
      <c r="G10" s="45">
        <v>1630</v>
      </c>
      <c r="H10" s="44">
        <f t="shared" si="1"/>
        <v>1625</v>
      </c>
      <c r="I10" s="46">
        <v>1700</v>
      </c>
      <c r="J10" s="45">
        <v>1710</v>
      </c>
      <c r="K10" s="44">
        <f t="shared" si="2"/>
        <v>1705</v>
      </c>
      <c r="L10" s="52">
        <v>1615</v>
      </c>
      <c r="M10" s="51">
        <v>1.4682999999999999</v>
      </c>
      <c r="N10" s="51">
        <v>1.0752999999999999</v>
      </c>
      <c r="O10" s="50">
        <v>118.93</v>
      </c>
      <c r="P10" s="43">
        <v>1099.9100000000001</v>
      </c>
      <c r="Q10" s="43">
        <v>1109.98</v>
      </c>
      <c r="R10" s="49">
        <f t="shared" si="3"/>
        <v>1501.9064447131034</v>
      </c>
      <c r="S10" s="48">
        <v>1.4684999999999999</v>
      </c>
    </row>
    <row r="11" spans="1:19">
      <c r="B11" s="47">
        <v>42375</v>
      </c>
      <c r="C11" s="46">
        <v>1560</v>
      </c>
      <c r="D11" s="45">
        <v>1561</v>
      </c>
      <c r="E11" s="44">
        <f t="shared" si="0"/>
        <v>1560.5</v>
      </c>
      <c r="F11" s="46">
        <v>1595</v>
      </c>
      <c r="G11" s="45">
        <v>1605</v>
      </c>
      <c r="H11" s="44">
        <f t="shared" si="1"/>
        <v>1600</v>
      </c>
      <c r="I11" s="46">
        <v>1675</v>
      </c>
      <c r="J11" s="45">
        <v>1685</v>
      </c>
      <c r="K11" s="44">
        <f t="shared" si="2"/>
        <v>1680</v>
      </c>
      <c r="L11" s="52">
        <v>1561</v>
      </c>
      <c r="M11" s="51">
        <v>1.4643999999999999</v>
      </c>
      <c r="N11" s="51">
        <v>1.0744</v>
      </c>
      <c r="O11" s="50">
        <v>118.36</v>
      </c>
      <c r="P11" s="43">
        <v>1065.97</v>
      </c>
      <c r="Q11" s="43">
        <v>1095.8599999999999</v>
      </c>
      <c r="R11" s="49">
        <f t="shared" si="3"/>
        <v>1452.903946388682</v>
      </c>
      <c r="S11" s="48">
        <v>1.4645999999999999</v>
      </c>
    </row>
    <row r="12" spans="1:19">
      <c r="B12" s="47">
        <v>42376</v>
      </c>
      <c r="C12" s="46">
        <v>1580</v>
      </c>
      <c r="D12" s="45">
        <v>1581</v>
      </c>
      <c r="E12" s="44">
        <f t="shared" si="0"/>
        <v>1580.5</v>
      </c>
      <c r="F12" s="46">
        <v>1595</v>
      </c>
      <c r="G12" s="45">
        <v>1600</v>
      </c>
      <c r="H12" s="44">
        <f t="shared" si="1"/>
        <v>1597.5</v>
      </c>
      <c r="I12" s="46">
        <v>1675</v>
      </c>
      <c r="J12" s="45">
        <v>1685</v>
      </c>
      <c r="K12" s="44">
        <f t="shared" si="2"/>
        <v>1680</v>
      </c>
      <c r="L12" s="52">
        <v>1581</v>
      </c>
      <c r="M12" s="51">
        <v>1.4572000000000001</v>
      </c>
      <c r="N12" s="51">
        <v>1.0859000000000001</v>
      </c>
      <c r="O12" s="50">
        <v>117.61</v>
      </c>
      <c r="P12" s="43">
        <v>1084.96</v>
      </c>
      <c r="Q12" s="43">
        <v>1097.8499999999999</v>
      </c>
      <c r="R12" s="49">
        <f t="shared" si="3"/>
        <v>1455.9351689842526</v>
      </c>
      <c r="S12" s="48">
        <v>1.4574</v>
      </c>
    </row>
    <row r="13" spans="1:19">
      <c r="B13" s="47">
        <v>42377</v>
      </c>
      <c r="C13" s="46">
        <v>1590</v>
      </c>
      <c r="D13" s="45">
        <v>1600</v>
      </c>
      <c r="E13" s="44">
        <f t="shared" si="0"/>
        <v>1595</v>
      </c>
      <c r="F13" s="46">
        <v>1605</v>
      </c>
      <c r="G13" s="45">
        <v>1615</v>
      </c>
      <c r="H13" s="44">
        <f t="shared" si="1"/>
        <v>1610</v>
      </c>
      <c r="I13" s="46">
        <v>1685</v>
      </c>
      <c r="J13" s="45">
        <v>1695</v>
      </c>
      <c r="K13" s="44">
        <f t="shared" si="2"/>
        <v>1690</v>
      </c>
      <c r="L13" s="52">
        <v>1600</v>
      </c>
      <c r="M13" s="51">
        <v>1.458</v>
      </c>
      <c r="N13" s="51">
        <v>1.0866</v>
      </c>
      <c r="O13" s="50">
        <v>118.36</v>
      </c>
      <c r="P13" s="43">
        <v>1097.3900000000001</v>
      </c>
      <c r="Q13" s="43">
        <v>1107.53</v>
      </c>
      <c r="R13" s="49">
        <f t="shared" si="3"/>
        <v>1472.4829744156084</v>
      </c>
      <c r="S13" s="48">
        <v>1.4581999999999999</v>
      </c>
    </row>
    <row r="14" spans="1:19">
      <c r="B14" s="47">
        <v>42380</v>
      </c>
      <c r="C14" s="46">
        <v>1590</v>
      </c>
      <c r="D14" s="45">
        <v>1600</v>
      </c>
      <c r="E14" s="44">
        <f t="shared" si="0"/>
        <v>1595</v>
      </c>
      <c r="F14" s="46">
        <v>1605</v>
      </c>
      <c r="G14" s="45">
        <v>1615</v>
      </c>
      <c r="H14" s="44">
        <f t="shared" si="1"/>
        <v>1610</v>
      </c>
      <c r="I14" s="46">
        <v>1685</v>
      </c>
      <c r="J14" s="45">
        <v>1695</v>
      </c>
      <c r="K14" s="44">
        <f t="shared" si="2"/>
        <v>1690</v>
      </c>
      <c r="L14" s="52">
        <v>1600</v>
      </c>
      <c r="M14" s="51">
        <v>1.4579</v>
      </c>
      <c r="N14" s="51">
        <v>1.0899000000000001</v>
      </c>
      <c r="O14" s="50">
        <v>117.74</v>
      </c>
      <c r="P14" s="43">
        <v>1097.47</v>
      </c>
      <c r="Q14" s="43">
        <v>1107.6099999999999</v>
      </c>
      <c r="R14" s="49">
        <f t="shared" si="3"/>
        <v>1468.0245894118725</v>
      </c>
      <c r="S14" s="48">
        <v>1.4581</v>
      </c>
    </row>
    <row r="15" spans="1:19">
      <c r="B15" s="47">
        <v>42381</v>
      </c>
      <c r="C15" s="46">
        <v>1590</v>
      </c>
      <c r="D15" s="45">
        <v>1600</v>
      </c>
      <c r="E15" s="44">
        <f t="shared" si="0"/>
        <v>1595</v>
      </c>
      <c r="F15" s="46">
        <v>1605</v>
      </c>
      <c r="G15" s="45">
        <v>1615</v>
      </c>
      <c r="H15" s="44">
        <f t="shared" si="1"/>
        <v>1610</v>
      </c>
      <c r="I15" s="46">
        <v>1685</v>
      </c>
      <c r="J15" s="45">
        <v>1695</v>
      </c>
      <c r="K15" s="44">
        <f t="shared" si="2"/>
        <v>1690</v>
      </c>
      <c r="L15" s="52">
        <v>1600</v>
      </c>
      <c r="M15" s="51">
        <v>1.4429000000000001</v>
      </c>
      <c r="N15" s="51">
        <v>1.0843</v>
      </c>
      <c r="O15" s="50">
        <v>117.88</v>
      </c>
      <c r="P15" s="43">
        <v>1108.8800000000001</v>
      </c>
      <c r="Q15" s="43">
        <v>1119.1199999999999</v>
      </c>
      <c r="R15" s="49">
        <f t="shared" si="3"/>
        <v>1475.6063819976021</v>
      </c>
      <c r="S15" s="48">
        <v>1.4431</v>
      </c>
    </row>
    <row r="16" spans="1:19">
      <c r="B16" s="47">
        <v>42382</v>
      </c>
      <c r="C16" s="46">
        <v>1585</v>
      </c>
      <c r="D16" s="45">
        <v>1595</v>
      </c>
      <c r="E16" s="44">
        <f t="shared" si="0"/>
        <v>1590</v>
      </c>
      <c r="F16" s="46">
        <v>1605</v>
      </c>
      <c r="G16" s="45">
        <v>1615</v>
      </c>
      <c r="H16" s="44">
        <f t="shared" si="1"/>
        <v>1610</v>
      </c>
      <c r="I16" s="46">
        <v>1685</v>
      </c>
      <c r="J16" s="45">
        <v>1695</v>
      </c>
      <c r="K16" s="44">
        <f t="shared" si="2"/>
        <v>1690</v>
      </c>
      <c r="L16" s="52">
        <v>1595</v>
      </c>
      <c r="M16" s="51">
        <v>1.4406000000000001</v>
      </c>
      <c r="N16" s="51">
        <v>1.0814999999999999</v>
      </c>
      <c r="O16" s="50">
        <v>118.12</v>
      </c>
      <c r="P16" s="43">
        <v>1107.18</v>
      </c>
      <c r="Q16" s="43">
        <v>1120.9100000000001</v>
      </c>
      <c r="R16" s="49">
        <f t="shared" si="3"/>
        <v>1474.8035136384651</v>
      </c>
      <c r="S16" s="48">
        <v>1.4408000000000001</v>
      </c>
    </row>
    <row r="17" spans="2:19">
      <c r="B17" s="47">
        <v>42383</v>
      </c>
      <c r="C17" s="46">
        <v>1560</v>
      </c>
      <c r="D17" s="45">
        <v>1570</v>
      </c>
      <c r="E17" s="44">
        <f t="shared" si="0"/>
        <v>1565</v>
      </c>
      <c r="F17" s="46">
        <v>1580</v>
      </c>
      <c r="G17" s="45">
        <v>1590</v>
      </c>
      <c r="H17" s="44">
        <f t="shared" si="1"/>
        <v>1585</v>
      </c>
      <c r="I17" s="46">
        <v>1660</v>
      </c>
      <c r="J17" s="45">
        <v>1670</v>
      </c>
      <c r="K17" s="44">
        <f t="shared" si="2"/>
        <v>1665</v>
      </c>
      <c r="L17" s="52">
        <v>1570</v>
      </c>
      <c r="M17" s="51">
        <v>1.4395</v>
      </c>
      <c r="N17" s="51">
        <v>1.0886</v>
      </c>
      <c r="O17" s="50">
        <v>117.85</v>
      </c>
      <c r="P17" s="43">
        <v>1090.6600000000001</v>
      </c>
      <c r="Q17" s="43">
        <v>1104.4000000000001</v>
      </c>
      <c r="R17" s="49">
        <f t="shared" si="3"/>
        <v>1442.2193643211465</v>
      </c>
      <c r="S17" s="48">
        <v>1.4397</v>
      </c>
    </row>
    <row r="18" spans="2:19">
      <c r="B18" s="47">
        <v>42384</v>
      </c>
      <c r="C18" s="46">
        <v>1560</v>
      </c>
      <c r="D18" s="45">
        <v>1561</v>
      </c>
      <c r="E18" s="44">
        <f t="shared" si="0"/>
        <v>1560.5</v>
      </c>
      <c r="F18" s="46">
        <v>1580</v>
      </c>
      <c r="G18" s="45">
        <v>1585</v>
      </c>
      <c r="H18" s="44">
        <f t="shared" si="1"/>
        <v>1582.5</v>
      </c>
      <c r="I18" s="46">
        <v>1660</v>
      </c>
      <c r="J18" s="45">
        <v>1670</v>
      </c>
      <c r="K18" s="44">
        <f t="shared" si="2"/>
        <v>1665</v>
      </c>
      <c r="L18" s="52">
        <v>1561</v>
      </c>
      <c r="M18" s="51">
        <v>1.4341999999999999</v>
      </c>
      <c r="N18" s="51">
        <v>1.0909</v>
      </c>
      <c r="O18" s="50">
        <v>117.32</v>
      </c>
      <c r="P18" s="43">
        <v>1088.4100000000001</v>
      </c>
      <c r="Q18" s="43">
        <v>1104.99</v>
      </c>
      <c r="R18" s="49">
        <f t="shared" si="3"/>
        <v>1430.9285910715923</v>
      </c>
      <c r="S18" s="48">
        <v>1.4343999999999999</v>
      </c>
    </row>
    <row r="19" spans="2:19">
      <c r="B19" s="47">
        <v>42387</v>
      </c>
      <c r="C19" s="46">
        <v>1550</v>
      </c>
      <c r="D19" s="45">
        <v>1551</v>
      </c>
      <c r="E19" s="44">
        <f t="shared" si="0"/>
        <v>1550.5</v>
      </c>
      <c r="F19" s="46">
        <v>1570</v>
      </c>
      <c r="G19" s="45">
        <v>1575</v>
      </c>
      <c r="H19" s="44">
        <f t="shared" si="1"/>
        <v>1572.5</v>
      </c>
      <c r="I19" s="46">
        <v>1645</v>
      </c>
      <c r="J19" s="45">
        <v>1655</v>
      </c>
      <c r="K19" s="44">
        <f t="shared" si="2"/>
        <v>1650</v>
      </c>
      <c r="L19" s="52">
        <v>1551</v>
      </c>
      <c r="M19" s="51">
        <v>1.4300999999999999</v>
      </c>
      <c r="N19" s="51">
        <v>1.0895999999999999</v>
      </c>
      <c r="O19" s="50">
        <v>117.34</v>
      </c>
      <c r="P19" s="43">
        <v>1084.54</v>
      </c>
      <c r="Q19" s="43">
        <v>1101.17</v>
      </c>
      <c r="R19" s="49">
        <f t="shared" si="3"/>
        <v>1423.4581497797358</v>
      </c>
      <c r="S19" s="48">
        <v>1.4302999999999999</v>
      </c>
    </row>
    <row r="20" spans="2:19">
      <c r="B20" s="47">
        <v>42388</v>
      </c>
      <c r="C20" s="46">
        <v>1550</v>
      </c>
      <c r="D20" s="45">
        <v>1560</v>
      </c>
      <c r="E20" s="44">
        <f t="shared" si="0"/>
        <v>1555</v>
      </c>
      <c r="F20" s="46">
        <v>1570</v>
      </c>
      <c r="G20" s="45">
        <v>1580</v>
      </c>
      <c r="H20" s="44">
        <f t="shared" si="1"/>
        <v>1575</v>
      </c>
      <c r="I20" s="46">
        <v>1650</v>
      </c>
      <c r="J20" s="45">
        <v>1660</v>
      </c>
      <c r="K20" s="44">
        <f t="shared" si="2"/>
        <v>1655</v>
      </c>
      <c r="L20" s="52">
        <v>1560</v>
      </c>
      <c r="M20" s="51">
        <v>1.4219999999999999</v>
      </c>
      <c r="N20" s="51">
        <v>1.0874999999999999</v>
      </c>
      <c r="O20" s="50">
        <v>117.88</v>
      </c>
      <c r="P20" s="43">
        <v>1097.05</v>
      </c>
      <c r="Q20" s="43">
        <v>1110.95</v>
      </c>
      <c r="R20" s="49">
        <f t="shared" si="3"/>
        <v>1434.4827586206898</v>
      </c>
      <c r="S20" s="48">
        <v>1.4221999999999999</v>
      </c>
    </row>
    <row r="21" spans="2:19">
      <c r="B21" s="47">
        <v>42389</v>
      </c>
      <c r="C21" s="46">
        <v>1550</v>
      </c>
      <c r="D21" s="45">
        <v>1560</v>
      </c>
      <c r="E21" s="44">
        <f t="shared" si="0"/>
        <v>1555</v>
      </c>
      <c r="F21" s="46">
        <v>1570</v>
      </c>
      <c r="G21" s="45">
        <v>1580</v>
      </c>
      <c r="H21" s="44">
        <f t="shared" si="1"/>
        <v>1575</v>
      </c>
      <c r="I21" s="46">
        <v>1650</v>
      </c>
      <c r="J21" s="45">
        <v>1660</v>
      </c>
      <c r="K21" s="44">
        <f t="shared" si="2"/>
        <v>1655</v>
      </c>
      <c r="L21" s="52">
        <v>1560</v>
      </c>
      <c r="M21" s="51">
        <v>1.4161999999999999</v>
      </c>
      <c r="N21" s="51">
        <v>1.0914999999999999</v>
      </c>
      <c r="O21" s="50">
        <v>116.68</v>
      </c>
      <c r="P21" s="43">
        <v>1101.54</v>
      </c>
      <c r="Q21" s="43">
        <v>1115.5</v>
      </c>
      <c r="R21" s="49">
        <f t="shared" si="3"/>
        <v>1429.2258360054971</v>
      </c>
      <c r="S21" s="48">
        <v>1.4164000000000001</v>
      </c>
    </row>
    <row r="22" spans="2:19">
      <c r="B22" s="47">
        <v>42390</v>
      </c>
      <c r="C22" s="46">
        <v>1540</v>
      </c>
      <c r="D22" s="45">
        <v>1540.5</v>
      </c>
      <c r="E22" s="44">
        <f t="shared" si="0"/>
        <v>1540.25</v>
      </c>
      <c r="F22" s="46">
        <v>1560</v>
      </c>
      <c r="G22" s="45">
        <v>1565</v>
      </c>
      <c r="H22" s="44">
        <f t="shared" si="1"/>
        <v>1562.5</v>
      </c>
      <c r="I22" s="46">
        <v>1635</v>
      </c>
      <c r="J22" s="45">
        <v>1645</v>
      </c>
      <c r="K22" s="44">
        <f t="shared" si="2"/>
        <v>1640</v>
      </c>
      <c r="L22" s="52">
        <v>1540.5</v>
      </c>
      <c r="M22" s="51">
        <v>1.4112</v>
      </c>
      <c r="N22" s="51">
        <v>1.0902000000000001</v>
      </c>
      <c r="O22" s="50">
        <v>116.95</v>
      </c>
      <c r="P22" s="43">
        <v>1091.6199999999999</v>
      </c>
      <c r="Q22" s="43">
        <v>1108.83</v>
      </c>
      <c r="R22" s="49">
        <f t="shared" si="3"/>
        <v>1413.0434782608695</v>
      </c>
      <c r="S22" s="48">
        <v>1.4114</v>
      </c>
    </row>
    <row r="23" spans="2:19">
      <c r="B23" s="47">
        <v>42391</v>
      </c>
      <c r="C23" s="46">
        <v>1540</v>
      </c>
      <c r="D23" s="45">
        <v>1550</v>
      </c>
      <c r="E23" s="44">
        <f t="shared" si="0"/>
        <v>1545</v>
      </c>
      <c r="F23" s="46">
        <v>1560</v>
      </c>
      <c r="G23" s="45">
        <v>1570</v>
      </c>
      <c r="H23" s="44">
        <f t="shared" si="1"/>
        <v>1565</v>
      </c>
      <c r="I23" s="46">
        <v>1640</v>
      </c>
      <c r="J23" s="45">
        <v>1650</v>
      </c>
      <c r="K23" s="44">
        <f t="shared" si="2"/>
        <v>1645</v>
      </c>
      <c r="L23" s="52">
        <v>1550</v>
      </c>
      <c r="M23" s="51">
        <v>1.4323999999999999</v>
      </c>
      <c r="N23" s="51">
        <v>1.0819000000000001</v>
      </c>
      <c r="O23" s="50">
        <v>118.24</v>
      </c>
      <c r="P23" s="43">
        <v>1082.0999999999999</v>
      </c>
      <c r="Q23" s="43">
        <v>1095.9100000000001</v>
      </c>
      <c r="R23" s="49">
        <f t="shared" si="3"/>
        <v>1432.6647564469913</v>
      </c>
      <c r="S23" s="48">
        <v>1.4326000000000001</v>
      </c>
    </row>
    <row r="24" spans="2:19">
      <c r="B24" s="47">
        <v>42394</v>
      </c>
      <c r="C24" s="46">
        <v>1529</v>
      </c>
      <c r="D24" s="45">
        <v>1530</v>
      </c>
      <c r="E24" s="44">
        <f t="shared" si="0"/>
        <v>1529.5</v>
      </c>
      <c r="F24" s="46">
        <v>1555</v>
      </c>
      <c r="G24" s="45">
        <v>1565</v>
      </c>
      <c r="H24" s="44">
        <f t="shared" si="1"/>
        <v>1560</v>
      </c>
      <c r="I24" s="46">
        <v>1635</v>
      </c>
      <c r="J24" s="45">
        <v>1645</v>
      </c>
      <c r="K24" s="44">
        <f t="shared" si="2"/>
        <v>1640</v>
      </c>
      <c r="L24" s="52">
        <v>1530</v>
      </c>
      <c r="M24" s="51">
        <v>1.4269000000000001</v>
      </c>
      <c r="N24" s="51">
        <v>1.0818000000000001</v>
      </c>
      <c r="O24" s="50">
        <v>118.58</v>
      </c>
      <c r="P24" s="43">
        <v>1072.25</v>
      </c>
      <c r="Q24" s="43">
        <v>1096.6300000000001</v>
      </c>
      <c r="R24" s="49">
        <f t="shared" si="3"/>
        <v>1414.3094841930115</v>
      </c>
      <c r="S24" s="48">
        <v>1.4271</v>
      </c>
    </row>
    <row r="25" spans="2:19">
      <c r="B25" s="47">
        <v>42395</v>
      </c>
      <c r="C25" s="46">
        <v>1505</v>
      </c>
      <c r="D25" s="45">
        <v>1510</v>
      </c>
      <c r="E25" s="44">
        <f t="shared" si="0"/>
        <v>1507.5</v>
      </c>
      <c r="F25" s="46">
        <v>1540</v>
      </c>
      <c r="G25" s="45">
        <v>1541</v>
      </c>
      <c r="H25" s="44">
        <f t="shared" si="1"/>
        <v>1540.5</v>
      </c>
      <c r="I25" s="46">
        <v>1615</v>
      </c>
      <c r="J25" s="45">
        <v>1625</v>
      </c>
      <c r="K25" s="44">
        <f t="shared" si="2"/>
        <v>1620</v>
      </c>
      <c r="L25" s="52">
        <v>1510</v>
      </c>
      <c r="M25" s="51">
        <v>1.425</v>
      </c>
      <c r="N25" s="51">
        <v>1.0826</v>
      </c>
      <c r="O25" s="50">
        <v>118.37</v>
      </c>
      <c r="P25" s="43">
        <v>1059.6500000000001</v>
      </c>
      <c r="Q25" s="43">
        <v>1081.18</v>
      </c>
      <c r="R25" s="49">
        <f t="shared" si="3"/>
        <v>1394.7903196009606</v>
      </c>
      <c r="S25" s="48">
        <v>1.4253</v>
      </c>
    </row>
    <row r="26" spans="2:19">
      <c r="B26" s="47">
        <v>42396</v>
      </c>
      <c r="C26" s="46">
        <v>1540</v>
      </c>
      <c r="D26" s="45">
        <v>1550</v>
      </c>
      <c r="E26" s="44">
        <f t="shared" si="0"/>
        <v>1545</v>
      </c>
      <c r="F26" s="46">
        <v>1560</v>
      </c>
      <c r="G26" s="45">
        <v>1570</v>
      </c>
      <c r="H26" s="44">
        <f t="shared" si="1"/>
        <v>1565</v>
      </c>
      <c r="I26" s="46">
        <v>1640</v>
      </c>
      <c r="J26" s="45">
        <v>1650</v>
      </c>
      <c r="K26" s="44">
        <f t="shared" si="2"/>
        <v>1645</v>
      </c>
      <c r="L26" s="52">
        <v>1550</v>
      </c>
      <c r="M26" s="51">
        <v>1.4340999999999999</v>
      </c>
      <c r="N26" s="51">
        <v>1.0889</v>
      </c>
      <c r="O26" s="50">
        <v>118.39</v>
      </c>
      <c r="P26" s="43">
        <v>1080.82</v>
      </c>
      <c r="Q26" s="43">
        <v>1094.53</v>
      </c>
      <c r="R26" s="49">
        <f t="shared" si="3"/>
        <v>1423.4548627054826</v>
      </c>
      <c r="S26" s="48">
        <v>1.4343999999999999</v>
      </c>
    </row>
    <row r="27" spans="2:19">
      <c r="B27" s="47">
        <v>42397</v>
      </c>
      <c r="C27" s="46">
        <v>1570</v>
      </c>
      <c r="D27" s="45">
        <v>1580</v>
      </c>
      <c r="E27" s="44">
        <f t="shared" si="0"/>
        <v>1575</v>
      </c>
      <c r="F27" s="46">
        <v>1595</v>
      </c>
      <c r="G27" s="45">
        <v>1605</v>
      </c>
      <c r="H27" s="44">
        <f t="shared" si="1"/>
        <v>1600</v>
      </c>
      <c r="I27" s="46">
        <v>1675</v>
      </c>
      <c r="J27" s="45">
        <v>1685</v>
      </c>
      <c r="K27" s="44">
        <f t="shared" si="2"/>
        <v>1680</v>
      </c>
      <c r="L27" s="52">
        <v>1580</v>
      </c>
      <c r="M27" s="51">
        <v>1.4292</v>
      </c>
      <c r="N27" s="51">
        <v>1.0904</v>
      </c>
      <c r="O27" s="50">
        <v>118.88</v>
      </c>
      <c r="P27" s="43">
        <v>1105.51</v>
      </c>
      <c r="Q27" s="43">
        <v>1122.77</v>
      </c>
      <c r="R27" s="49">
        <f t="shared" si="3"/>
        <v>1449.0095377842993</v>
      </c>
      <c r="S27" s="48">
        <v>1.4295</v>
      </c>
    </row>
    <row r="28" spans="2:19">
      <c r="B28" s="47">
        <v>42398</v>
      </c>
      <c r="C28" s="46">
        <v>1520</v>
      </c>
      <c r="D28" s="45">
        <v>1530</v>
      </c>
      <c r="E28" s="44">
        <f t="shared" si="0"/>
        <v>1525</v>
      </c>
      <c r="F28" s="46">
        <v>1540</v>
      </c>
      <c r="G28" s="45">
        <v>1550</v>
      </c>
      <c r="H28" s="44">
        <f t="shared" si="1"/>
        <v>1545</v>
      </c>
      <c r="I28" s="46">
        <v>1620</v>
      </c>
      <c r="J28" s="45">
        <v>1630</v>
      </c>
      <c r="K28" s="44">
        <f t="shared" si="2"/>
        <v>1625</v>
      </c>
      <c r="L28" s="52">
        <v>1530</v>
      </c>
      <c r="M28" s="51">
        <v>1.4275</v>
      </c>
      <c r="N28" s="51">
        <v>1.0918000000000001</v>
      </c>
      <c r="O28" s="50">
        <v>121.1</v>
      </c>
      <c r="P28" s="43">
        <v>1071.8</v>
      </c>
      <c r="Q28" s="43">
        <v>1085.5899999999999</v>
      </c>
      <c r="R28" s="49">
        <f t="shared" si="3"/>
        <v>1401.355559626305</v>
      </c>
      <c r="S28" s="48">
        <v>1.4278</v>
      </c>
    </row>
    <row r="29" spans="2:19" s="10" customFormat="1">
      <c r="B29" s="42" t="s">
        <v>11</v>
      </c>
      <c r="C29" s="41">
        <f>ROUND(AVERAGE(C9:C28),2)</f>
        <v>1560.45</v>
      </c>
      <c r="D29" s="40">
        <f>ROUND(AVERAGE(D9:D28),2)</f>
        <v>1567.48</v>
      </c>
      <c r="E29" s="39">
        <f>ROUND(AVERAGE(C29:D29),2)</f>
        <v>1563.97</v>
      </c>
      <c r="F29" s="41">
        <f>ROUND(AVERAGE(F9:F28),2)</f>
        <v>1581</v>
      </c>
      <c r="G29" s="40">
        <f>ROUND(AVERAGE(G9:G28),2)</f>
        <v>1589.55</v>
      </c>
      <c r="H29" s="39">
        <f>ROUND(AVERAGE(F29:G29),2)</f>
        <v>1585.28</v>
      </c>
      <c r="I29" s="41">
        <f>ROUND(AVERAGE(I9:I28),2)</f>
        <v>1660.25</v>
      </c>
      <c r="J29" s="40">
        <f>ROUND(AVERAGE(J9:J28),2)</f>
        <v>1670.25</v>
      </c>
      <c r="K29" s="39">
        <f>ROUND(AVERAGE(I29:J29),2)</f>
        <v>1665.25</v>
      </c>
      <c r="L29" s="38">
        <f>ROUND(AVERAGE(L9:L28),2)</f>
        <v>1567.48</v>
      </c>
      <c r="M29" s="37">
        <f>ROUND(AVERAGE(M9:M28),4)</f>
        <v>1.4397</v>
      </c>
      <c r="N29" s="36">
        <f>ROUND(AVERAGE(N9:N28),4)</f>
        <v>1.0862000000000001</v>
      </c>
      <c r="O29" s="175">
        <f>ROUND(AVERAGE(O9:O28),2)</f>
        <v>118.18</v>
      </c>
      <c r="P29" s="35">
        <f>AVERAGE(P9:P28)</f>
        <v>1088.7554999999998</v>
      </c>
      <c r="Q29" s="35">
        <f>AVERAGE(Q9:Q28)</f>
        <v>1103.9360000000001</v>
      </c>
      <c r="R29" s="35">
        <f>AVERAGE(R9:R28)</f>
        <v>1443.0933989242506</v>
      </c>
      <c r="S29" s="34">
        <f>AVERAGE(S9:S28)</f>
        <v>1.4399000000000002</v>
      </c>
    </row>
    <row r="30" spans="2:19" s="5" customFormat="1">
      <c r="B30" s="33" t="s">
        <v>12</v>
      </c>
      <c r="C30" s="32">
        <f t="shared" ref="C30:S30" si="4">MAX(C9:C28)</f>
        <v>1605</v>
      </c>
      <c r="D30" s="31">
        <f t="shared" si="4"/>
        <v>1615</v>
      </c>
      <c r="E30" s="30">
        <f t="shared" si="4"/>
        <v>1610</v>
      </c>
      <c r="F30" s="32">
        <f t="shared" si="4"/>
        <v>1620</v>
      </c>
      <c r="G30" s="31">
        <f t="shared" si="4"/>
        <v>1630</v>
      </c>
      <c r="H30" s="30">
        <f t="shared" si="4"/>
        <v>1625</v>
      </c>
      <c r="I30" s="32">
        <f t="shared" si="4"/>
        <v>1700</v>
      </c>
      <c r="J30" s="31">
        <f t="shared" si="4"/>
        <v>1710</v>
      </c>
      <c r="K30" s="30">
        <f t="shared" si="4"/>
        <v>1705</v>
      </c>
      <c r="L30" s="29">
        <f t="shared" si="4"/>
        <v>1615</v>
      </c>
      <c r="M30" s="28">
        <f t="shared" si="4"/>
        <v>1.476</v>
      </c>
      <c r="N30" s="27">
        <f t="shared" si="4"/>
        <v>1.0918000000000001</v>
      </c>
      <c r="O30" s="26">
        <f t="shared" si="4"/>
        <v>121.1</v>
      </c>
      <c r="P30" s="25">
        <f t="shared" si="4"/>
        <v>1108.8800000000001</v>
      </c>
      <c r="Q30" s="25">
        <f t="shared" si="4"/>
        <v>1122.77</v>
      </c>
      <c r="R30" s="25">
        <f t="shared" si="4"/>
        <v>1501.9064447131034</v>
      </c>
      <c r="S30" s="24">
        <f t="shared" si="4"/>
        <v>1.4762</v>
      </c>
    </row>
    <row r="31" spans="2:19" s="5" customFormat="1" ht="13.5" thickBot="1">
      <c r="B31" s="23" t="s">
        <v>13</v>
      </c>
      <c r="C31" s="22">
        <f t="shared" ref="C31:S31" si="5">MIN(C9:C28)</f>
        <v>1505</v>
      </c>
      <c r="D31" s="21">
        <f t="shared" si="5"/>
        <v>1510</v>
      </c>
      <c r="E31" s="20">
        <f t="shared" si="5"/>
        <v>1507.5</v>
      </c>
      <c r="F31" s="22">
        <f t="shared" si="5"/>
        <v>1540</v>
      </c>
      <c r="G31" s="21">
        <f t="shared" si="5"/>
        <v>1541</v>
      </c>
      <c r="H31" s="20">
        <f t="shared" si="5"/>
        <v>1540.5</v>
      </c>
      <c r="I31" s="22">
        <f t="shared" si="5"/>
        <v>1615</v>
      </c>
      <c r="J31" s="21">
        <f t="shared" si="5"/>
        <v>1625</v>
      </c>
      <c r="K31" s="20">
        <f t="shared" si="5"/>
        <v>1620</v>
      </c>
      <c r="L31" s="19">
        <f t="shared" si="5"/>
        <v>1510</v>
      </c>
      <c r="M31" s="18">
        <f t="shared" si="5"/>
        <v>1.4112</v>
      </c>
      <c r="N31" s="17">
        <f t="shared" si="5"/>
        <v>1.0744</v>
      </c>
      <c r="O31" s="16">
        <f t="shared" si="5"/>
        <v>116.68</v>
      </c>
      <c r="P31" s="15">
        <f t="shared" si="5"/>
        <v>1059.6500000000001</v>
      </c>
      <c r="Q31" s="15">
        <f t="shared" si="5"/>
        <v>1081.18</v>
      </c>
      <c r="R31" s="15">
        <f t="shared" si="5"/>
        <v>1394.7903196009606</v>
      </c>
      <c r="S31" s="14">
        <f t="shared" si="5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31</v>
      </c>
    </row>
    <row r="6" spans="1:19" ht="13.5" thickBot="1">
      <c r="B6" s="1">
        <v>42373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42373</v>
      </c>
      <c r="C9" s="46">
        <v>1720</v>
      </c>
      <c r="D9" s="45">
        <v>1730</v>
      </c>
      <c r="E9" s="44">
        <f t="shared" ref="E9:E28" si="0">AVERAGE(C9:D9)</f>
        <v>1725</v>
      </c>
      <c r="F9" s="46">
        <v>1735</v>
      </c>
      <c r="G9" s="45">
        <v>1745</v>
      </c>
      <c r="H9" s="44">
        <f t="shared" ref="H9:H28" si="1">AVERAGE(F9:G9)</f>
        <v>1740</v>
      </c>
      <c r="I9" s="46">
        <v>1805</v>
      </c>
      <c r="J9" s="45">
        <v>1815</v>
      </c>
      <c r="K9" s="44">
        <f t="shared" ref="K9:K28" si="2">AVERAGE(I9:J9)</f>
        <v>1810</v>
      </c>
      <c r="L9" s="52">
        <v>1730</v>
      </c>
      <c r="M9" s="51">
        <v>1.476</v>
      </c>
      <c r="N9" s="53">
        <v>1.0909</v>
      </c>
      <c r="O9" s="50">
        <v>119.07</v>
      </c>
      <c r="P9" s="43">
        <v>1172.0899999999999</v>
      </c>
      <c r="Q9" s="43">
        <v>1182.0899999999999</v>
      </c>
      <c r="R9" s="49">
        <f t="shared" ref="R9:R28" si="3">L9/N9</f>
        <v>1585.8465487212393</v>
      </c>
      <c r="S9" s="48">
        <v>1.4762</v>
      </c>
    </row>
    <row r="10" spans="1:19">
      <c r="B10" s="47">
        <v>42374</v>
      </c>
      <c r="C10" s="46">
        <v>1705</v>
      </c>
      <c r="D10" s="45">
        <v>1715</v>
      </c>
      <c r="E10" s="44">
        <f t="shared" si="0"/>
        <v>1710</v>
      </c>
      <c r="F10" s="46">
        <v>1720</v>
      </c>
      <c r="G10" s="45">
        <v>1730</v>
      </c>
      <c r="H10" s="44">
        <f t="shared" si="1"/>
        <v>1725</v>
      </c>
      <c r="I10" s="46">
        <v>1790</v>
      </c>
      <c r="J10" s="45">
        <v>1800</v>
      </c>
      <c r="K10" s="44">
        <f t="shared" si="2"/>
        <v>1795</v>
      </c>
      <c r="L10" s="52">
        <v>1715</v>
      </c>
      <c r="M10" s="51">
        <v>1.4682999999999999</v>
      </c>
      <c r="N10" s="51">
        <v>1.0752999999999999</v>
      </c>
      <c r="O10" s="50">
        <v>118.93</v>
      </c>
      <c r="P10" s="43">
        <v>1168.02</v>
      </c>
      <c r="Q10" s="43">
        <v>1178.07</v>
      </c>
      <c r="R10" s="49">
        <f t="shared" si="3"/>
        <v>1594.9037477913141</v>
      </c>
      <c r="S10" s="48">
        <v>1.4684999999999999</v>
      </c>
    </row>
    <row r="11" spans="1:19">
      <c r="B11" s="47">
        <v>42375</v>
      </c>
      <c r="C11" s="46">
        <v>1705</v>
      </c>
      <c r="D11" s="45">
        <v>1715</v>
      </c>
      <c r="E11" s="44">
        <f t="shared" si="0"/>
        <v>1710</v>
      </c>
      <c r="F11" s="46">
        <v>1720</v>
      </c>
      <c r="G11" s="45">
        <v>1730</v>
      </c>
      <c r="H11" s="44">
        <f t="shared" si="1"/>
        <v>1725</v>
      </c>
      <c r="I11" s="46">
        <v>1790</v>
      </c>
      <c r="J11" s="45">
        <v>1800</v>
      </c>
      <c r="K11" s="44">
        <f t="shared" si="2"/>
        <v>1795</v>
      </c>
      <c r="L11" s="52">
        <v>1715</v>
      </c>
      <c r="M11" s="51">
        <v>1.4643999999999999</v>
      </c>
      <c r="N11" s="51">
        <v>1.0744</v>
      </c>
      <c r="O11" s="50">
        <v>118.36</v>
      </c>
      <c r="P11" s="43">
        <v>1171.1300000000001</v>
      </c>
      <c r="Q11" s="43">
        <v>1181.21</v>
      </c>
      <c r="R11" s="49">
        <f t="shared" si="3"/>
        <v>1596.2397617274758</v>
      </c>
      <c r="S11" s="48">
        <v>1.4645999999999999</v>
      </c>
    </row>
    <row r="12" spans="1:19">
      <c r="B12" s="47">
        <v>42376</v>
      </c>
      <c r="C12" s="46">
        <v>1739</v>
      </c>
      <c r="D12" s="45">
        <v>1740</v>
      </c>
      <c r="E12" s="44">
        <f t="shared" si="0"/>
        <v>1739.5</v>
      </c>
      <c r="F12" s="46">
        <v>1745</v>
      </c>
      <c r="G12" s="45">
        <v>1750</v>
      </c>
      <c r="H12" s="44">
        <f t="shared" si="1"/>
        <v>1747.5</v>
      </c>
      <c r="I12" s="46">
        <v>1815</v>
      </c>
      <c r="J12" s="45">
        <v>1825</v>
      </c>
      <c r="K12" s="44">
        <f t="shared" si="2"/>
        <v>1820</v>
      </c>
      <c r="L12" s="52">
        <v>1740</v>
      </c>
      <c r="M12" s="51">
        <v>1.4572000000000001</v>
      </c>
      <c r="N12" s="51">
        <v>1.0859000000000001</v>
      </c>
      <c r="O12" s="50">
        <v>117.61</v>
      </c>
      <c r="P12" s="43">
        <v>1194.07</v>
      </c>
      <c r="Q12" s="43">
        <v>1200.77</v>
      </c>
      <c r="R12" s="49">
        <f t="shared" si="3"/>
        <v>1602.35749148172</v>
      </c>
      <c r="S12" s="48">
        <v>1.4574</v>
      </c>
    </row>
    <row r="13" spans="1:19">
      <c r="B13" s="47">
        <v>42377</v>
      </c>
      <c r="C13" s="46">
        <v>1720</v>
      </c>
      <c r="D13" s="45">
        <v>1730</v>
      </c>
      <c r="E13" s="44">
        <f t="shared" si="0"/>
        <v>1725</v>
      </c>
      <c r="F13" s="46">
        <v>1730</v>
      </c>
      <c r="G13" s="45">
        <v>1740</v>
      </c>
      <c r="H13" s="44">
        <f t="shared" si="1"/>
        <v>1735</v>
      </c>
      <c r="I13" s="46">
        <v>1800</v>
      </c>
      <c r="J13" s="45">
        <v>1810</v>
      </c>
      <c r="K13" s="44">
        <f t="shared" si="2"/>
        <v>1805</v>
      </c>
      <c r="L13" s="52">
        <v>1730</v>
      </c>
      <c r="M13" s="51">
        <v>1.458</v>
      </c>
      <c r="N13" s="51">
        <v>1.0866</v>
      </c>
      <c r="O13" s="50">
        <v>118.36</v>
      </c>
      <c r="P13" s="43">
        <v>1186.56</v>
      </c>
      <c r="Q13" s="43">
        <v>1193.25</v>
      </c>
      <c r="R13" s="49">
        <f t="shared" si="3"/>
        <v>1592.1222160868765</v>
      </c>
      <c r="S13" s="48">
        <v>1.4581999999999999</v>
      </c>
    </row>
    <row r="14" spans="1:19">
      <c r="B14" s="47">
        <v>42380</v>
      </c>
      <c r="C14" s="46">
        <v>1720</v>
      </c>
      <c r="D14" s="45">
        <v>1730</v>
      </c>
      <c r="E14" s="44">
        <f t="shared" si="0"/>
        <v>1725</v>
      </c>
      <c r="F14" s="46">
        <v>1730</v>
      </c>
      <c r="G14" s="45">
        <v>1740</v>
      </c>
      <c r="H14" s="44">
        <f t="shared" si="1"/>
        <v>1735</v>
      </c>
      <c r="I14" s="46">
        <v>1800</v>
      </c>
      <c r="J14" s="45">
        <v>1810</v>
      </c>
      <c r="K14" s="44">
        <f t="shared" si="2"/>
        <v>1805</v>
      </c>
      <c r="L14" s="52">
        <v>1730</v>
      </c>
      <c r="M14" s="51">
        <v>1.4579</v>
      </c>
      <c r="N14" s="51">
        <v>1.0899000000000001</v>
      </c>
      <c r="O14" s="50">
        <v>117.74</v>
      </c>
      <c r="P14" s="43">
        <v>1186.6400000000001</v>
      </c>
      <c r="Q14" s="43">
        <v>1193.33</v>
      </c>
      <c r="R14" s="49">
        <f t="shared" si="3"/>
        <v>1587.3015873015872</v>
      </c>
      <c r="S14" s="48">
        <v>1.4581</v>
      </c>
    </row>
    <row r="15" spans="1:19">
      <c r="B15" s="47">
        <v>42381</v>
      </c>
      <c r="C15" s="46">
        <v>1705</v>
      </c>
      <c r="D15" s="45">
        <v>1706</v>
      </c>
      <c r="E15" s="44">
        <f t="shared" si="0"/>
        <v>1705.5</v>
      </c>
      <c r="F15" s="46">
        <v>1715</v>
      </c>
      <c r="G15" s="45">
        <v>1720</v>
      </c>
      <c r="H15" s="44">
        <f t="shared" si="1"/>
        <v>1717.5</v>
      </c>
      <c r="I15" s="46">
        <v>1785</v>
      </c>
      <c r="J15" s="45">
        <v>1795</v>
      </c>
      <c r="K15" s="44">
        <f t="shared" si="2"/>
        <v>1790</v>
      </c>
      <c r="L15" s="52">
        <v>1706</v>
      </c>
      <c r="M15" s="51">
        <v>1.4429000000000001</v>
      </c>
      <c r="N15" s="51">
        <v>1.0843</v>
      </c>
      <c r="O15" s="50">
        <v>117.88</v>
      </c>
      <c r="P15" s="43">
        <v>1182.3399999999999</v>
      </c>
      <c r="Q15" s="43">
        <v>1191.8800000000001</v>
      </c>
      <c r="R15" s="49">
        <f t="shared" si="3"/>
        <v>1573.3653048049432</v>
      </c>
      <c r="S15" s="48">
        <v>1.4431</v>
      </c>
    </row>
    <row r="16" spans="1:19">
      <c r="B16" s="47">
        <v>42382</v>
      </c>
      <c r="C16" s="46">
        <v>1680</v>
      </c>
      <c r="D16" s="45">
        <v>1682</v>
      </c>
      <c r="E16" s="44">
        <f t="shared" si="0"/>
        <v>1681</v>
      </c>
      <c r="F16" s="46">
        <v>1690</v>
      </c>
      <c r="G16" s="45">
        <v>1700</v>
      </c>
      <c r="H16" s="44">
        <f t="shared" si="1"/>
        <v>1695</v>
      </c>
      <c r="I16" s="46">
        <v>1760</v>
      </c>
      <c r="J16" s="45">
        <v>1770</v>
      </c>
      <c r="K16" s="44">
        <f t="shared" si="2"/>
        <v>1765</v>
      </c>
      <c r="L16" s="52">
        <v>1682</v>
      </c>
      <c r="M16" s="51">
        <v>1.4406000000000001</v>
      </c>
      <c r="N16" s="51">
        <v>1.0814999999999999</v>
      </c>
      <c r="O16" s="50">
        <v>118.12</v>
      </c>
      <c r="P16" s="43">
        <v>1167.57</v>
      </c>
      <c r="Q16" s="43">
        <v>1179.9000000000001</v>
      </c>
      <c r="R16" s="49">
        <f t="shared" si="3"/>
        <v>1555.2473416551088</v>
      </c>
      <c r="S16" s="48">
        <v>1.4408000000000001</v>
      </c>
    </row>
    <row r="17" spans="2:19">
      <c r="B17" s="47">
        <v>42383</v>
      </c>
      <c r="C17" s="46">
        <v>1725</v>
      </c>
      <c r="D17" s="45">
        <v>1735</v>
      </c>
      <c r="E17" s="44">
        <f t="shared" si="0"/>
        <v>1730</v>
      </c>
      <c r="F17" s="46">
        <v>1735</v>
      </c>
      <c r="G17" s="45">
        <v>1745</v>
      </c>
      <c r="H17" s="44">
        <f t="shared" si="1"/>
        <v>1740</v>
      </c>
      <c r="I17" s="46">
        <v>1805</v>
      </c>
      <c r="J17" s="45">
        <v>1815</v>
      </c>
      <c r="K17" s="44">
        <f t="shared" si="2"/>
        <v>1810</v>
      </c>
      <c r="L17" s="52">
        <v>1735</v>
      </c>
      <c r="M17" s="51">
        <v>1.4395</v>
      </c>
      <c r="N17" s="51">
        <v>1.0886</v>
      </c>
      <c r="O17" s="50">
        <v>117.85</v>
      </c>
      <c r="P17" s="43">
        <v>1205.28</v>
      </c>
      <c r="Q17" s="43">
        <v>1212.06</v>
      </c>
      <c r="R17" s="49">
        <f t="shared" si="3"/>
        <v>1593.7901892338784</v>
      </c>
      <c r="S17" s="48">
        <v>1.4397</v>
      </c>
    </row>
    <row r="18" spans="2:19">
      <c r="B18" s="47">
        <v>42384</v>
      </c>
      <c r="C18" s="46">
        <v>1720</v>
      </c>
      <c r="D18" s="45">
        <v>1730</v>
      </c>
      <c r="E18" s="44">
        <f t="shared" si="0"/>
        <v>1725</v>
      </c>
      <c r="F18" s="46">
        <v>1730</v>
      </c>
      <c r="G18" s="45">
        <v>1740</v>
      </c>
      <c r="H18" s="44">
        <f t="shared" si="1"/>
        <v>1735</v>
      </c>
      <c r="I18" s="46">
        <v>1800</v>
      </c>
      <c r="J18" s="45">
        <v>1810</v>
      </c>
      <c r="K18" s="44">
        <f t="shared" si="2"/>
        <v>1805</v>
      </c>
      <c r="L18" s="52">
        <v>1730</v>
      </c>
      <c r="M18" s="51">
        <v>1.4341999999999999</v>
      </c>
      <c r="N18" s="51">
        <v>1.0909</v>
      </c>
      <c r="O18" s="50">
        <v>117.32</v>
      </c>
      <c r="P18" s="43">
        <v>1206.25</v>
      </c>
      <c r="Q18" s="43">
        <v>1213.05</v>
      </c>
      <c r="R18" s="49">
        <f t="shared" si="3"/>
        <v>1585.8465487212393</v>
      </c>
      <c r="S18" s="48">
        <v>1.4343999999999999</v>
      </c>
    </row>
    <row r="19" spans="2:19">
      <c r="B19" s="47">
        <v>42387</v>
      </c>
      <c r="C19" s="46">
        <v>1710</v>
      </c>
      <c r="D19" s="45">
        <v>1710.5</v>
      </c>
      <c r="E19" s="44">
        <f t="shared" si="0"/>
        <v>1710.25</v>
      </c>
      <c r="F19" s="46">
        <v>1718</v>
      </c>
      <c r="G19" s="45">
        <v>1719</v>
      </c>
      <c r="H19" s="44">
        <f t="shared" si="1"/>
        <v>1718.5</v>
      </c>
      <c r="I19" s="46">
        <v>1785</v>
      </c>
      <c r="J19" s="45">
        <v>1795</v>
      </c>
      <c r="K19" s="44">
        <f t="shared" si="2"/>
        <v>1790</v>
      </c>
      <c r="L19" s="52">
        <v>1710.5</v>
      </c>
      <c r="M19" s="51">
        <v>1.4300999999999999</v>
      </c>
      <c r="N19" s="51">
        <v>1.0895999999999999</v>
      </c>
      <c r="O19" s="50">
        <v>117.34</v>
      </c>
      <c r="P19" s="43">
        <v>1196.07</v>
      </c>
      <c r="Q19" s="43">
        <v>1201.8499999999999</v>
      </c>
      <c r="R19" s="49">
        <f t="shared" si="3"/>
        <v>1569.8421439060207</v>
      </c>
      <c r="S19" s="48">
        <v>1.4302999999999999</v>
      </c>
    </row>
    <row r="20" spans="2:19">
      <c r="B20" s="47">
        <v>42388</v>
      </c>
      <c r="C20" s="46">
        <v>1705</v>
      </c>
      <c r="D20" s="45">
        <v>1715</v>
      </c>
      <c r="E20" s="44">
        <f t="shared" si="0"/>
        <v>1710</v>
      </c>
      <c r="F20" s="46">
        <v>1715</v>
      </c>
      <c r="G20" s="45">
        <v>1725</v>
      </c>
      <c r="H20" s="44">
        <f t="shared" si="1"/>
        <v>1720</v>
      </c>
      <c r="I20" s="46">
        <v>1785</v>
      </c>
      <c r="J20" s="45">
        <v>1795</v>
      </c>
      <c r="K20" s="44">
        <f t="shared" si="2"/>
        <v>1790</v>
      </c>
      <c r="L20" s="52">
        <v>1715</v>
      </c>
      <c r="M20" s="51">
        <v>1.4219999999999999</v>
      </c>
      <c r="N20" s="51">
        <v>1.0874999999999999</v>
      </c>
      <c r="O20" s="50">
        <v>117.88</v>
      </c>
      <c r="P20" s="43">
        <v>1206.05</v>
      </c>
      <c r="Q20" s="43">
        <v>1212.9100000000001</v>
      </c>
      <c r="R20" s="49">
        <f t="shared" si="3"/>
        <v>1577.0114942528737</v>
      </c>
      <c r="S20" s="48">
        <v>1.4221999999999999</v>
      </c>
    </row>
    <row r="21" spans="2:19">
      <c r="B21" s="47">
        <v>42389</v>
      </c>
      <c r="C21" s="46">
        <v>1710</v>
      </c>
      <c r="D21" s="45">
        <v>1720</v>
      </c>
      <c r="E21" s="44">
        <f t="shared" si="0"/>
        <v>1715</v>
      </c>
      <c r="F21" s="46">
        <v>1720</v>
      </c>
      <c r="G21" s="45">
        <v>1730</v>
      </c>
      <c r="H21" s="44">
        <f t="shared" si="1"/>
        <v>1725</v>
      </c>
      <c r="I21" s="46">
        <v>1790</v>
      </c>
      <c r="J21" s="45">
        <v>1800</v>
      </c>
      <c r="K21" s="44">
        <f t="shared" si="2"/>
        <v>1795</v>
      </c>
      <c r="L21" s="52">
        <v>1720</v>
      </c>
      <c r="M21" s="51">
        <v>1.4161999999999999</v>
      </c>
      <c r="N21" s="51">
        <v>1.0914999999999999</v>
      </c>
      <c r="O21" s="50">
        <v>116.68</v>
      </c>
      <c r="P21" s="43">
        <v>1214.52</v>
      </c>
      <c r="Q21" s="43">
        <v>1221.4100000000001</v>
      </c>
      <c r="R21" s="49">
        <f t="shared" si="3"/>
        <v>1575.8131012368301</v>
      </c>
      <c r="S21" s="48">
        <v>1.4164000000000001</v>
      </c>
    </row>
    <row r="22" spans="2:19">
      <c r="B22" s="47">
        <v>42390</v>
      </c>
      <c r="C22" s="46">
        <v>1705</v>
      </c>
      <c r="D22" s="45">
        <v>1715</v>
      </c>
      <c r="E22" s="44">
        <f t="shared" si="0"/>
        <v>1710</v>
      </c>
      <c r="F22" s="46">
        <v>1715</v>
      </c>
      <c r="G22" s="45">
        <v>1725</v>
      </c>
      <c r="H22" s="44">
        <f t="shared" si="1"/>
        <v>1720</v>
      </c>
      <c r="I22" s="46">
        <v>1785</v>
      </c>
      <c r="J22" s="45">
        <v>1795</v>
      </c>
      <c r="K22" s="44">
        <f t="shared" si="2"/>
        <v>1790</v>
      </c>
      <c r="L22" s="52">
        <v>1715</v>
      </c>
      <c r="M22" s="51">
        <v>1.4112</v>
      </c>
      <c r="N22" s="51">
        <v>1.0902000000000001</v>
      </c>
      <c r="O22" s="50">
        <v>116.95</v>
      </c>
      <c r="P22" s="43">
        <v>1215.28</v>
      </c>
      <c r="Q22" s="43">
        <v>1222.19</v>
      </c>
      <c r="R22" s="49">
        <f t="shared" si="3"/>
        <v>1573.1058521372224</v>
      </c>
      <c r="S22" s="48">
        <v>1.4114</v>
      </c>
    </row>
    <row r="23" spans="2:19">
      <c r="B23" s="47">
        <v>42391</v>
      </c>
      <c r="C23" s="46">
        <v>1665</v>
      </c>
      <c r="D23" s="45">
        <v>1675</v>
      </c>
      <c r="E23" s="44">
        <f t="shared" si="0"/>
        <v>1670</v>
      </c>
      <c r="F23" s="46">
        <v>1680</v>
      </c>
      <c r="G23" s="45">
        <v>1690</v>
      </c>
      <c r="H23" s="44">
        <f t="shared" si="1"/>
        <v>1685</v>
      </c>
      <c r="I23" s="46">
        <v>1750</v>
      </c>
      <c r="J23" s="45">
        <v>1760</v>
      </c>
      <c r="K23" s="44">
        <f t="shared" si="2"/>
        <v>1755</v>
      </c>
      <c r="L23" s="52">
        <v>1675</v>
      </c>
      <c r="M23" s="51">
        <v>1.4323999999999999</v>
      </c>
      <c r="N23" s="51">
        <v>1.0819000000000001</v>
      </c>
      <c r="O23" s="50">
        <v>118.24</v>
      </c>
      <c r="P23" s="43">
        <v>1169.3699999999999</v>
      </c>
      <c r="Q23" s="43">
        <v>1179.67</v>
      </c>
      <c r="R23" s="49">
        <f t="shared" si="3"/>
        <v>1548.2022368056196</v>
      </c>
      <c r="S23" s="48">
        <v>1.4326000000000001</v>
      </c>
    </row>
    <row r="24" spans="2:19">
      <c r="B24" s="47">
        <v>42394</v>
      </c>
      <c r="C24" s="46">
        <v>1685</v>
      </c>
      <c r="D24" s="45">
        <v>1685.5</v>
      </c>
      <c r="E24" s="44">
        <f t="shared" si="0"/>
        <v>1685.25</v>
      </c>
      <c r="F24" s="46">
        <v>1700</v>
      </c>
      <c r="G24" s="45">
        <v>1710</v>
      </c>
      <c r="H24" s="44">
        <f t="shared" si="1"/>
        <v>1705</v>
      </c>
      <c r="I24" s="46">
        <v>1770</v>
      </c>
      <c r="J24" s="45">
        <v>1780</v>
      </c>
      <c r="K24" s="44">
        <f t="shared" si="2"/>
        <v>1775</v>
      </c>
      <c r="L24" s="52">
        <v>1685.5</v>
      </c>
      <c r="M24" s="51">
        <v>1.4269000000000001</v>
      </c>
      <c r="N24" s="51">
        <v>1.0818000000000001</v>
      </c>
      <c r="O24" s="50">
        <v>118.58</v>
      </c>
      <c r="P24" s="43">
        <v>1181.23</v>
      </c>
      <c r="Q24" s="43">
        <v>1198.23</v>
      </c>
      <c r="R24" s="49">
        <f t="shared" si="3"/>
        <v>1558.0513958217784</v>
      </c>
      <c r="S24" s="48">
        <v>1.4271</v>
      </c>
    </row>
    <row r="25" spans="2:19">
      <c r="B25" s="47">
        <v>42395</v>
      </c>
      <c r="C25" s="46">
        <v>1675</v>
      </c>
      <c r="D25" s="45">
        <v>1680</v>
      </c>
      <c r="E25" s="44">
        <f t="shared" si="0"/>
        <v>1677.5</v>
      </c>
      <c r="F25" s="46">
        <v>1690</v>
      </c>
      <c r="G25" s="45">
        <v>1700</v>
      </c>
      <c r="H25" s="44">
        <f t="shared" si="1"/>
        <v>1695</v>
      </c>
      <c r="I25" s="46">
        <v>1760</v>
      </c>
      <c r="J25" s="45">
        <v>1770</v>
      </c>
      <c r="K25" s="44">
        <f t="shared" si="2"/>
        <v>1765</v>
      </c>
      <c r="L25" s="52">
        <v>1680</v>
      </c>
      <c r="M25" s="51">
        <v>1.425</v>
      </c>
      <c r="N25" s="51">
        <v>1.0826</v>
      </c>
      <c r="O25" s="50">
        <v>118.37</v>
      </c>
      <c r="P25" s="43">
        <v>1178.95</v>
      </c>
      <c r="Q25" s="43">
        <v>1192.73</v>
      </c>
      <c r="R25" s="49">
        <f t="shared" si="3"/>
        <v>1551.8196933308702</v>
      </c>
      <c r="S25" s="48">
        <v>1.4253</v>
      </c>
    </row>
    <row r="26" spans="2:19">
      <c r="B26" s="47">
        <v>42396</v>
      </c>
      <c r="C26" s="46">
        <v>1685</v>
      </c>
      <c r="D26" s="45">
        <v>1685.5</v>
      </c>
      <c r="E26" s="44">
        <f t="shared" si="0"/>
        <v>1685.25</v>
      </c>
      <c r="F26" s="46">
        <v>1705</v>
      </c>
      <c r="G26" s="45">
        <v>1710</v>
      </c>
      <c r="H26" s="44">
        <f t="shared" si="1"/>
        <v>1707.5</v>
      </c>
      <c r="I26" s="46">
        <v>1775</v>
      </c>
      <c r="J26" s="45">
        <v>1785</v>
      </c>
      <c r="K26" s="44">
        <f t="shared" si="2"/>
        <v>1780</v>
      </c>
      <c r="L26" s="52">
        <v>1685.5</v>
      </c>
      <c r="M26" s="51">
        <v>1.4340999999999999</v>
      </c>
      <c r="N26" s="51">
        <v>1.0889</v>
      </c>
      <c r="O26" s="50">
        <v>118.39</v>
      </c>
      <c r="P26" s="43">
        <v>1175.3</v>
      </c>
      <c r="Q26" s="43">
        <v>1192.1400000000001</v>
      </c>
      <c r="R26" s="49">
        <f t="shared" si="3"/>
        <v>1547.89236844522</v>
      </c>
      <c r="S26" s="48">
        <v>1.4343999999999999</v>
      </c>
    </row>
    <row r="27" spans="2:19">
      <c r="B27" s="47">
        <v>42397</v>
      </c>
      <c r="C27" s="46">
        <v>1690.5</v>
      </c>
      <c r="D27" s="45">
        <v>1691</v>
      </c>
      <c r="E27" s="44">
        <f t="shared" si="0"/>
        <v>1690.75</v>
      </c>
      <c r="F27" s="46">
        <v>1700</v>
      </c>
      <c r="G27" s="45">
        <v>1710</v>
      </c>
      <c r="H27" s="44">
        <f t="shared" si="1"/>
        <v>1705</v>
      </c>
      <c r="I27" s="46">
        <v>1770</v>
      </c>
      <c r="J27" s="45">
        <v>1780</v>
      </c>
      <c r="K27" s="44">
        <f t="shared" si="2"/>
        <v>1775</v>
      </c>
      <c r="L27" s="52">
        <v>1691</v>
      </c>
      <c r="M27" s="51">
        <v>1.4292</v>
      </c>
      <c r="N27" s="51">
        <v>1.0904</v>
      </c>
      <c r="O27" s="50">
        <v>118.88</v>
      </c>
      <c r="P27" s="43">
        <v>1183.18</v>
      </c>
      <c r="Q27" s="43">
        <v>1196.22</v>
      </c>
      <c r="R27" s="49">
        <f t="shared" si="3"/>
        <v>1550.8070432868672</v>
      </c>
      <c r="S27" s="48">
        <v>1.4295</v>
      </c>
    </row>
    <row r="28" spans="2:19">
      <c r="B28" s="47">
        <v>42398</v>
      </c>
      <c r="C28" s="46">
        <v>1685</v>
      </c>
      <c r="D28" s="45">
        <v>1685.5</v>
      </c>
      <c r="E28" s="44">
        <f t="shared" si="0"/>
        <v>1685.25</v>
      </c>
      <c r="F28" s="46">
        <v>1700</v>
      </c>
      <c r="G28" s="45">
        <v>1705</v>
      </c>
      <c r="H28" s="44">
        <f t="shared" si="1"/>
        <v>1702.5</v>
      </c>
      <c r="I28" s="46">
        <v>1770</v>
      </c>
      <c r="J28" s="45">
        <v>1780</v>
      </c>
      <c r="K28" s="44">
        <f t="shared" si="2"/>
        <v>1775</v>
      </c>
      <c r="L28" s="52">
        <v>1685.5</v>
      </c>
      <c r="M28" s="51">
        <v>1.4275</v>
      </c>
      <c r="N28" s="51">
        <v>1.0918000000000001</v>
      </c>
      <c r="O28" s="50">
        <v>121.1</v>
      </c>
      <c r="P28" s="43">
        <v>1180.74</v>
      </c>
      <c r="Q28" s="43">
        <v>1194.1400000000001</v>
      </c>
      <c r="R28" s="49">
        <f t="shared" si="3"/>
        <v>1543.7809122549916</v>
      </c>
      <c r="S28" s="48">
        <v>1.4278</v>
      </c>
    </row>
    <row r="29" spans="2:19" s="10" customFormat="1">
      <c r="B29" s="42" t="s">
        <v>11</v>
      </c>
      <c r="C29" s="41">
        <f>ROUND(AVERAGE(C9:C28),2)</f>
        <v>1702.73</v>
      </c>
      <c r="D29" s="40">
        <f>ROUND(AVERAGE(D9:D28),2)</f>
        <v>1708.8</v>
      </c>
      <c r="E29" s="39">
        <f>ROUND(AVERAGE(C29:D29),2)</f>
        <v>1705.77</v>
      </c>
      <c r="F29" s="41">
        <f>ROUND(AVERAGE(F9:F28),2)</f>
        <v>1714.65</v>
      </c>
      <c r="G29" s="40">
        <f>ROUND(AVERAGE(G9:G28),2)</f>
        <v>1723.2</v>
      </c>
      <c r="H29" s="39">
        <f>ROUND(AVERAGE(F29:G29),2)</f>
        <v>1718.93</v>
      </c>
      <c r="I29" s="41">
        <f>ROUND(AVERAGE(I9:I28),2)</f>
        <v>1784.5</v>
      </c>
      <c r="J29" s="40">
        <f>ROUND(AVERAGE(J9:J28),2)</f>
        <v>1794.5</v>
      </c>
      <c r="K29" s="39">
        <f>ROUND(AVERAGE(I29:J29),2)</f>
        <v>1789.5</v>
      </c>
      <c r="L29" s="38">
        <f>ROUND(AVERAGE(L9:L28),2)</f>
        <v>1708.8</v>
      </c>
      <c r="M29" s="37">
        <f>ROUND(AVERAGE(M9:M28),4)</f>
        <v>1.4397</v>
      </c>
      <c r="N29" s="36">
        <f>ROUND(AVERAGE(N9:N28),4)</f>
        <v>1.0862000000000001</v>
      </c>
      <c r="O29" s="175">
        <f>ROUND(AVERAGE(O9:O28),2)</f>
        <v>118.18</v>
      </c>
      <c r="P29" s="35">
        <f>AVERAGE(P9:P28)</f>
        <v>1187.0319999999999</v>
      </c>
      <c r="Q29" s="35">
        <f>AVERAGE(Q9:Q28)</f>
        <v>1196.855</v>
      </c>
      <c r="R29" s="35">
        <f>AVERAGE(R9:R28)</f>
        <v>1573.1673489501839</v>
      </c>
      <c r="S29" s="34">
        <f>AVERAGE(S9:S28)</f>
        <v>1.4399000000000002</v>
      </c>
    </row>
    <row r="30" spans="2:19" s="5" customFormat="1">
      <c r="B30" s="33" t="s">
        <v>12</v>
      </c>
      <c r="C30" s="32">
        <f t="shared" ref="C30:S30" si="4">MAX(C9:C28)</f>
        <v>1739</v>
      </c>
      <c r="D30" s="31">
        <f t="shared" si="4"/>
        <v>1740</v>
      </c>
      <c r="E30" s="30">
        <f t="shared" si="4"/>
        <v>1739.5</v>
      </c>
      <c r="F30" s="32">
        <f t="shared" si="4"/>
        <v>1745</v>
      </c>
      <c r="G30" s="31">
        <f t="shared" si="4"/>
        <v>1750</v>
      </c>
      <c r="H30" s="30">
        <f t="shared" si="4"/>
        <v>1747.5</v>
      </c>
      <c r="I30" s="32">
        <f t="shared" si="4"/>
        <v>1815</v>
      </c>
      <c r="J30" s="31">
        <f t="shared" si="4"/>
        <v>1825</v>
      </c>
      <c r="K30" s="30">
        <f t="shared" si="4"/>
        <v>1820</v>
      </c>
      <c r="L30" s="29">
        <f t="shared" si="4"/>
        <v>1740</v>
      </c>
      <c r="M30" s="28">
        <f t="shared" si="4"/>
        <v>1.476</v>
      </c>
      <c r="N30" s="27">
        <f t="shared" si="4"/>
        <v>1.0918000000000001</v>
      </c>
      <c r="O30" s="26">
        <f t="shared" si="4"/>
        <v>121.1</v>
      </c>
      <c r="P30" s="25">
        <f t="shared" si="4"/>
        <v>1215.28</v>
      </c>
      <c r="Q30" s="25">
        <f t="shared" si="4"/>
        <v>1222.19</v>
      </c>
      <c r="R30" s="25">
        <f t="shared" si="4"/>
        <v>1602.35749148172</v>
      </c>
      <c r="S30" s="24">
        <f t="shared" si="4"/>
        <v>1.4762</v>
      </c>
    </row>
    <row r="31" spans="2:19" s="5" customFormat="1" ht="13.5" thickBot="1">
      <c r="B31" s="23" t="s">
        <v>13</v>
      </c>
      <c r="C31" s="22">
        <f t="shared" ref="C31:S31" si="5">MIN(C9:C28)</f>
        <v>1665</v>
      </c>
      <c r="D31" s="21">
        <f t="shared" si="5"/>
        <v>1675</v>
      </c>
      <c r="E31" s="20">
        <f t="shared" si="5"/>
        <v>1670</v>
      </c>
      <c r="F31" s="22">
        <f t="shared" si="5"/>
        <v>1680</v>
      </c>
      <c r="G31" s="21">
        <f t="shared" si="5"/>
        <v>1690</v>
      </c>
      <c r="H31" s="20">
        <f t="shared" si="5"/>
        <v>1685</v>
      </c>
      <c r="I31" s="22">
        <f t="shared" si="5"/>
        <v>1750</v>
      </c>
      <c r="J31" s="21">
        <f t="shared" si="5"/>
        <v>1760</v>
      </c>
      <c r="K31" s="20">
        <f t="shared" si="5"/>
        <v>1755</v>
      </c>
      <c r="L31" s="19">
        <f t="shared" si="5"/>
        <v>1675</v>
      </c>
      <c r="M31" s="18">
        <f t="shared" si="5"/>
        <v>1.4112</v>
      </c>
      <c r="N31" s="17">
        <f t="shared" si="5"/>
        <v>1.0744</v>
      </c>
      <c r="O31" s="16">
        <f t="shared" si="5"/>
        <v>116.68</v>
      </c>
      <c r="P31" s="15">
        <f t="shared" si="5"/>
        <v>1167.57</v>
      </c>
      <c r="Q31" s="15">
        <f t="shared" si="5"/>
        <v>1178.07</v>
      </c>
      <c r="R31" s="15">
        <f t="shared" si="5"/>
        <v>1543.7809122549916</v>
      </c>
      <c r="S31" s="14">
        <f t="shared" si="5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27</v>
      </c>
    </row>
    <row r="6" spans="1:25" ht="13.5" thickBot="1">
      <c r="B6" s="1">
        <v>42373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42373</v>
      </c>
      <c r="C9" s="46">
        <v>1465</v>
      </c>
      <c r="D9" s="45">
        <v>1466</v>
      </c>
      <c r="E9" s="44">
        <f t="shared" ref="E9:E28" si="0">AVERAGE(C9:D9)</f>
        <v>1465.5</v>
      </c>
      <c r="F9" s="46">
        <v>1470</v>
      </c>
      <c r="G9" s="45">
        <v>1471</v>
      </c>
      <c r="H9" s="44">
        <f t="shared" ref="H9:H28" si="1">AVERAGE(F9:G9)</f>
        <v>1470.5</v>
      </c>
      <c r="I9" s="46">
        <v>1552</v>
      </c>
      <c r="J9" s="45">
        <v>1557</v>
      </c>
      <c r="K9" s="44">
        <f t="shared" ref="K9:K28" si="2">AVERAGE(I9:J9)</f>
        <v>1554.5</v>
      </c>
      <c r="L9" s="46">
        <v>1607</v>
      </c>
      <c r="M9" s="45">
        <v>1612</v>
      </c>
      <c r="N9" s="44">
        <f t="shared" ref="N9:N28" si="3">AVERAGE(L9:M9)</f>
        <v>1609.5</v>
      </c>
      <c r="O9" s="46">
        <v>1675</v>
      </c>
      <c r="P9" s="45">
        <v>1680</v>
      </c>
      <c r="Q9" s="44">
        <f t="shared" ref="Q9:Q28" si="4">AVERAGE(O9:P9)</f>
        <v>1677.5</v>
      </c>
      <c r="R9" s="52">
        <v>1466</v>
      </c>
      <c r="S9" s="51">
        <v>1.476</v>
      </c>
      <c r="T9" s="53">
        <v>1.0909</v>
      </c>
      <c r="U9" s="50">
        <v>119.07</v>
      </c>
      <c r="V9" s="43">
        <v>993.22</v>
      </c>
      <c r="W9" s="43">
        <v>996.48</v>
      </c>
      <c r="X9" s="49">
        <f t="shared" ref="X9:X28" si="5">R9/T9</f>
        <v>1343.8445320377671</v>
      </c>
      <c r="Y9" s="48">
        <v>1.4762</v>
      </c>
    </row>
    <row r="10" spans="1:25">
      <c r="B10" s="47">
        <v>42374</v>
      </c>
      <c r="C10" s="46">
        <v>1472.5</v>
      </c>
      <c r="D10" s="45">
        <v>1473</v>
      </c>
      <c r="E10" s="44">
        <f t="shared" si="0"/>
        <v>1472.75</v>
      </c>
      <c r="F10" s="46">
        <v>1477</v>
      </c>
      <c r="G10" s="45">
        <v>1477.5</v>
      </c>
      <c r="H10" s="44">
        <f t="shared" si="1"/>
        <v>1477.25</v>
      </c>
      <c r="I10" s="46">
        <v>1555</v>
      </c>
      <c r="J10" s="45">
        <v>1560</v>
      </c>
      <c r="K10" s="44">
        <f t="shared" si="2"/>
        <v>1557.5</v>
      </c>
      <c r="L10" s="46">
        <v>1612</v>
      </c>
      <c r="M10" s="45">
        <v>1617</v>
      </c>
      <c r="N10" s="44">
        <f t="shared" si="3"/>
        <v>1614.5</v>
      </c>
      <c r="O10" s="46">
        <v>1680</v>
      </c>
      <c r="P10" s="45">
        <v>1685</v>
      </c>
      <c r="Q10" s="44">
        <f t="shared" si="4"/>
        <v>1682.5</v>
      </c>
      <c r="R10" s="52">
        <v>1473</v>
      </c>
      <c r="S10" s="51">
        <v>1.4682999999999999</v>
      </c>
      <c r="T10" s="51">
        <v>1.0752999999999999</v>
      </c>
      <c r="U10" s="50">
        <v>118.93</v>
      </c>
      <c r="V10" s="43">
        <v>1003.2</v>
      </c>
      <c r="W10" s="43">
        <v>1006.13</v>
      </c>
      <c r="X10" s="49">
        <f t="shared" si="5"/>
        <v>1369.8502743420443</v>
      </c>
      <c r="Y10" s="48">
        <v>1.4684999999999999</v>
      </c>
    </row>
    <row r="11" spans="1:25">
      <c r="B11" s="47">
        <v>42375</v>
      </c>
      <c r="C11" s="46">
        <v>1456</v>
      </c>
      <c r="D11" s="45">
        <v>1457</v>
      </c>
      <c r="E11" s="44">
        <f t="shared" si="0"/>
        <v>1456.5</v>
      </c>
      <c r="F11" s="46">
        <v>1463</v>
      </c>
      <c r="G11" s="45">
        <v>1464</v>
      </c>
      <c r="H11" s="44">
        <f t="shared" si="1"/>
        <v>1463.5</v>
      </c>
      <c r="I11" s="46">
        <v>1537</v>
      </c>
      <c r="J11" s="45">
        <v>1542</v>
      </c>
      <c r="K11" s="44">
        <f t="shared" si="2"/>
        <v>1539.5</v>
      </c>
      <c r="L11" s="46">
        <v>1593</v>
      </c>
      <c r="M11" s="45">
        <v>1598</v>
      </c>
      <c r="N11" s="44">
        <f t="shared" si="3"/>
        <v>1595.5</v>
      </c>
      <c r="O11" s="46">
        <v>1662</v>
      </c>
      <c r="P11" s="45">
        <v>1667</v>
      </c>
      <c r="Q11" s="44">
        <f t="shared" si="4"/>
        <v>1664.5</v>
      </c>
      <c r="R11" s="52">
        <v>1457</v>
      </c>
      <c r="S11" s="51">
        <v>1.4643999999999999</v>
      </c>
      <c r="T11" s="51">
        <v>1.0744</v>
      </c>
      <c r="U11" s="50">
        <v>118.36</v>
      </c>
      <c r="V11" s="43">
        <v>994.95</v>
      </c>
      <c r="W11" s="43">
        <v>999.59</v>
      </c>
      <c r="X11" s="49">
        <f t="shared" si="5"/>
        <v>1356.1057334326135</v>
      </c>
      <c r="Y11" s="48">
        <v>1.4645999999999999</v>
      </c>
    </row>
    <row r="12" spans="1:25">
      <c r="B12" s="47">
        <v>42376</v>
      </c>
      <c r="C12" s="46">
        <v>1454</v>
      </c>
      <c r="D12" s="45">
        <v>1455</v>
      </c>
      <c r="E12" s="44">
        <f t="shared" si="0"/>
        <v>1454.5</v>
      </c>
      <c r="F12" s="46">
        <v>1460.5</v>
      </c>
      <c r="G12" s="45">
        <v>1461</v>
      </c>
      <c r="H12" s="44">
        <f t="shared" si="1"/>
        <v>1460.75</v>
      </c>
      <c r="I12" s="46">
        <v>1530</v>
      </c>
      <c r="J12" s="45">
        <v>1535</v>
      </c>
      <c r="K12" s="44">
        <f t="shared" si="2"/>
        <v>1532.5</v>
      </c>
      <c r="L12" s="46">
        <v>1588</v>
      </c>
      <c r="M12" s="45">
        <v>1593</v>
      </c>
      <c r="N12" s="44">
        <f t="shared" si="3"/>
        <v>1590.5</v>
      </c>
      <c r="O12" s="46">
        <v>1655</v>
      </c>
      <c r="P12" s="45">
        <v>1660</v>
      </c>
      <c r="Q12" s="44">
        <f t="shared" si="4"/>
        <v>1657.5</v>
      </c>
      <c r="R12" s="52">
        <v>1455</v>
      </c>
      <c r="S12" s="51">
        <v>1.4572000000000001</v>
      </c>
      <c r="T12" s="51">
        <v>1.0859000000000001</v>
      </c>
      <c r="U12" s="50">
        <v>117.61</v>
      </c>
      <c r="V12" s="43">
        <v>998.49</v>
      </c>
      <c r="W12" s="43">
        <v>1002.47</v>
      </c>
      <c r="X12" s="49">
        <f t="shared" si="5"/>
        <v>1339.9023851183349</v>
      </c>
      <c r="Y12" s="48">
        <v>1.4574</v>
      </c>
    </row>
    <row r="13" spans="1:25">
      <c r="B13" s="47">
        <v>42377</v>
      </c>
      <c r="C13" s="46">
        <v>1475.5</v>
      </c>
      <c r="D13" s="45">
        <v>1476</v>
      </c>
      <c r="E13" s="44">
        <f t="shared" si="0"/>
        <v>1475.75</v>
      </c>
      <c r="F13" s="46">
        <v>1482</v>
      </c>
      <c r="G13" s="45">
        <v>1483</v>
      </c>
      <c r="H13" s="44">
        <f t="shared" si="1"/>
        <v>1482.5</v>
      </c>
      <c r="I13" s="46">
        <v>1550</v>
      </c>
      <c r="J13" s="45">
        <v>1555</v>
      </c>
      <c r="K13" s="44">
        <f t="shared" si="2"/>
        <v>1552.5</v>
      </c>
      <c r="L13" s="46">
        <v>1608</v>
      </c>
      <c r="M13" s="45">
        <v>1613</v>
      </c>
      <c r="N13" s="44">
        <f t="shared" si="3"/>
        <v>1610.5</v>
      </c>
      <c r="O13" s="46">
        <v>1675</v>
      </c>
      <c r="P13" s="45">
        <v>1680</v>
      </c>
      <c r="Q13" s="44">
        <f t="shared" si="4"/>
        <v>1677.5</v>
      </c>
      <c r="R13" s="52">
        <v>1476</v>
      </c>
      <c r="S13" s="51">
        <v>1.458</v>
      </c>
      <c r="T13" s="51">
        <v>1.0866</v>
      </c>
      <c r="U13" s="50">
        <v>118.36</v>
      </c>
      <c r="V13" s="43">
        <v>1012.35</v>
      </c>
      <c r="W13" s="43">
        <v>1017.01</v>
      </c>
      <c r="X13" s="49">
        <f t="shared" si="5"/>
        <v>1358.3655438983988</v>
      </c>
      <c r="Y13" s="48">
        <v>1.4581999999999999</v>
      </c>
    </row>
    <row r="14" spans="1:25">
      <c r="B14" s="47">
        <v>42380</v>
      </c>
      <c r="C14" s="46">
        <v>1471</v>
      </c>
      <c r="D14" s="45">
        <v>1471.5</v>
      </c>
      <c r="E14" s="44">
        <f t="shared" si="0"/>
        <v>1471.25</v>
      </c>
      <c r="F14" s="46">
        <v>1476</v>
      </c>
      <c r="G14" s="45">
        <v>1476.5</v>
      </c>
      <c r="H14" s="44">
        <f t="shared" si="1"/>
        <v>1476.25</v>
      </c>
      <c r="I14" s="46">
        <v>1543</v>
      </c>
      <c r="J14" s="45">
        <v>1548</v>
      </c>
      <c r="K14" s="44">
        <f t="shared" si="2"/>
        <v>1545.5</v>
      </c>
      <c r="L14" s="46">
        <v>1600</v>
      </c>
      <c r="M14" s="45">
        <v>1605</v>
      </c>
      <c r="N14" s="44">
        <f t="shared" si="3"/>
        <v>1602.5</v>
      </c>
      <c r="O14" s="46">
        <v>1668</v>
      </c>
      <c r="P14" s="45">
        <v>1673</v>
      </c>
      <c r="Q14" s="44">
        <f t="shared" si="4"/>
        <v>1670.5</v>
      </c>
      <c r="R14" s="52">
        <v>1471.5</v>
      </c>
      <c r="S14" s="51">
        <v>1.4579</v>
      </c>
      <c r="T14" s="51">
        <v>1.0899000000000001</v>
      </c>
      <c r="U14" s="50">
        <v>117.74</v>
      </c>
      <c r="V14" s="43">
        <v>1009.33</v>
      </c>
      <c r="W14" s="43">
        <v>1012.62</v>
      </c>
      <c r="X14" s="49">
        <f t="shared" si="5"/>
        <v>1350.1238645747314</v>
      </c>
      <c r="Y14" s="48">
        <v>1.4581</v>
      </c>
    </row>
    <row r="15" spans="1:25">
      <c r="B15" s="47">
        <v>42381</v>
      </c>
      <c r="C15" s="46">
        <v>1456.5</v>
      </c>
      <c r="D15" s="45">
        <v>1457</v>
      </c>
      <c r="E15" s="44">
        <f t="shared" si="0"/>
        <v>1456.75</v>
      </c>
      <c r="F15" s="46">
        <v>1460</v>
      </c>
      <c r="G15" s="45">
        <v>1462</v>
      </c>
      <c r="H15" s="44">
        <f t="shared" si="1"/>
        <v>1461</v>
      </c>
      <c r="I15" s="46">
        <v>1528</v>
      </c>
      <c r="J15" s="45">
        <v>1533</v>
      </c>
      <c r="K15" s="44">
        <f t="shared" si="2"/>
        <v>1530.5</v>
      </c>
      <c r="L15" s="46">
        <v>1585</v>
      </c>
      <c r="M15" s="45">
        <v>1590</v>
      </c>
      <c r="N15" s="44">
        <f t="shared" si="3"/>
        <v>1587.5</v>
      </c>
      <c r="O15" s="46">
        <v>1653</v>
      </c>
      <c r="P15" s="45">
        <v>1658</v>
      </c>
      <c r="Q15" s="44">
        <f t="shared" si="4"/>
        <v>1655.5</v>
      </c>
      <c r="R15" s="52">
        <v>1457</v>
      </c>
      <c r="S15" s="51">
        <v>1.4429000000000001</v>
      </c>
      <c r="T15" s="51">
        <v>1.0843</v>
      </c>
      <c r="U15" s="50">
        <v>117.88</v>
      </c>
      <c r="V15" s="43">
        <v>1009.77</v>
      </c>
      <c r="W15" s="43">
        <v>1013.1</v>
      </c>
      <c r="X15" s="49">
        <f t="shared" si="5"/>
        <v>1343.7240616065665</v>
      </c>
      <c r="Y15" s="48">
        <v>1.4431</v>
      </c>
    </row>
    <row r="16" spans="1:25">
      <c r="B16" s="47">
        <v>42382</v>
      </c>
      <c r="C16" s="46">
        <v>1452</v>
      </c>
      <c r="D16" s="45">
        <v>1453</v>
      </c>
      <c r="E16" s="44">
        <f t="shared" si="0"/>
        <v>1452.5</v>
      </c>
      <c r="F16" s="46">
        <v>1451</v>
      </c>
      <c r="G16" s="45">
        <v>1451.5</v>
      </c>
      <c r="H16" s="44">
        <f t="shared" si="1"/>
        <v>1451.25</v>
      </c>
      <c r="I16" s="46">
        <v>1515</v>
      </c>
      <c r="J16" s="45">
        <v>1520</v>
      </c>
      <c r="K16" s="44">
        <f t="shared" si="2"/>
        <v>1517.5</v>
      </c>
      <c r="L16" s="46">
        <v>1573</v>
      </c>
      <c r="M16" s="45">
        <v>1578</v>
      </c>
      <c r="N16" s="44">
        <f t="shared" si="3"/>
        <v>1575.5</v>
      </c>
      <c r="O16" s="46">
        <v>1640</v>
      </c>
      <c r="P16" s="45">
        <v>1645</v>
      </c>
      <c r="Q16" s="44">
        <f t="shared" si="4"/>
        <v>1642.5</v>
      </c>
      <c r="R16" s="52">
        <v>1453</v>
      </c>
      <c r="S16" s="51">
        <v>1.4406000000000001</v>
      </c>
      <c r="T16" s="51">
        <v>1.0814999999999999</v>
      </c>
      <c r="U16" s="50">
        <v>118.12</v>
      </c>
      <c r="V16" s="43">
        <v>1008.61</v>
      </c>
      <c r="W16" s="43">
        <v>1007.43</v>
      </c>
      <c r="X16" s="49">
        <f t="shared" si="5"/>
        <v>1343.5043920480814</v>
      </c>
      <c r="Y16" s="48">
        <v>1.4408000000000001</v>
      </c>
    </row>
    <row r="17" spans="2:25">
      <c r="B17" s="47">
        <v>42383</v>
      </c>
      <c r="C17" s="46">
        <v>1477.5</v>
      </c>
      <c r="D17" s="45">
        <v>1478</v>
      </c>
      <c r="E17" s="44">
        <f t="shared" si="0"/>
        <v>1477.75</v>
      </c>
      <c r="F17" s="46">
        <v>1470</v>
      </c>
      <c r="G17" s="45">
        <v>1470.5</v>
      </c>
      <c r="H17" s="44">
        <f t="shared" si="1"/>
        <v>1470.25</v>
      </c>
      <c r="I17" s="46">
        <v>1527</v>
      </c>
      <c r="J17" s="45">
        <v>1532</v>
      </c>
      <c r="K17" s="44">
        <f t="shared" si="2"/>
        <v>1529.5</v>
      </c>
      <c r="L17" s="46">
        <v>1582</v>
      </c>
      <c r="M17" s="45">
        <v>1587</v>
      </c>
      <c r="N17" s="44">
        <f t="shared" si="3"/>
        <v>1584.5</v>
      </c>
      <c r="O17" s="46">
        <v>1648</v>
      </c>
      <c r="P17" s="45">
        <v>1653</v>
      </c>
      <c r="Q17" s="44">
        <f t="shared" si="4"/>
        <v>1650.5</v>
      </c>
      <c r="R17" s="52">
        <v>1478</v>
      </c>
      <c r="S17" s="51">
        <v>1.4395</v>
      </c>
      <c r="T17" s="51">
        <v>1.0886</v>
      </c>
      <c r="U17" s="50">
        <v>117.85</v>
      </c>
      <c r="V17" s="43">
        <v>1026.75</v>
      </c>
      <c r="W17" s="43">
        <v>1021.39</v>
      </c>
      <c r="X17" s="49">
        <f t="shared" si="5"/>
        <v>1357.7071467940473</v>
      </c>
      <c r="Y17" s="48">
        <v>1.4397</v>
      </c>
    </row>
    <row r="18" spans="2:25">
      <c r="B18" s="47">
        <v>42384</v>
      </c>
      <c r="C18" s="46">
        <v>1467</v>
      </c>
      <c r="D18" s="45">
        <v>1467.5</v>
      </c>
      <c r="E18" s="44">
        <f t="shared" si="0"/>
        <v>1467.25</v>
      </c>
      <c r="F18" s="46">
        <v>1467</v>
      </c>
      <c r="G18" s="45">
        <v>1467.5</v>
      </c>
      <c r="H18" s="44">
        <f t="shared" si="1"/>
        <v>1467.25</v>
      </c>
      <c r="I18" s="46">
        <v>1525</v>
      </c>
      <c r="J18" s="45">
        <v>1530</v>
      </c>
      <c r="K18" s="44">
        <f t="shared" si="2"/>
        <v>1527.5</v>
      </c>
      <c r="L18" s="46">
        <v>1580</v>
      </c>
      <c r="M18" s="45">
        <v>1585</v>
      </c>
      <c r="N18" s="44">
        <f t="shared" si="3"/>
        <v>1582.5</v>
      </c>
      <c r="O18" s="46">
        <v>1647</v>
      </c>
      <c r="P18" s="45">
        <v>1652</v>
      </c>
      <c r="Q18" s="44">
        <f t="shared" si="4"/>
        <v>1649.5</v>
      </c>
      <c r="R18" s="52">
        <v>1467.5</v>
      </c>
      <c r="S18" s="51">
        <v>1.4341999999999999</v>
      </c>
      <c r="T18" s="51">
        <v>1.0909</v>
      </c>
      <c r="U18" s="50">
        <v>117.32</v>
      </c>
      <c r="V18" s="43">
        <v>1023.22</v>
      </c>
      <c r="W18" s="43">
        <v>1023.08</v>
      </c>
      <c r="X18" s="49">
        <f t="shared" si="5"/>
        <v>1345.2195434961959</v>
      </c>
      <c r="Y18" s="48">
        <v>1.4343999999999999</v>
      </c>
    </row>
    <row r="19" spans="2:25">
      <c r="B19" s="47">
        <v>42387</v>
      </c>
      <c r="C19" s="46">
        <v>1486</v>
      </c>
      <c r="D19" s="45">
        <v>1486.5</v>
      </c>
      <c r="E19" s="44">
        <f t="shared" si="0"/>
        <v>1486.25</v>
      </c>
      <c r="F19" s="46">
        <v>1475</v>
      </c>
      <c r="G19" s="45">
        <v>1476</v>
      </c>
      <c r="H19" s="44">
        <f t="shared" si="1"/>
        <v>1475.5</v>
      </c>
      <c r="I19" s="46">
        <v>1535</v>
      </c>
      <c r="J19" s="45">
        <v>1540</v>
      </c>
      <c r="K19" s="44">
        <f t="shared" si="2"/>
        <v>1537.5</v>
      </c>
      <c r="L19" s="46">
        <v>1590</v>
      </c>
      <c r="M19" s="45">
        <v>1595</v>
      </c>
      <c r="N19" s="44">
        <f t="shared" si="3"/>
        <v>1592.5</v>
      </c>
      <c r="O19" s="46">
        <v>1657</v>
      </c>
      <c r="P19" s="45">
        <v>1662</v>
      </c>
      <c r="Q19" s="44">
        <f t="shared" si="4"/>
        <v>1659.5</v>
      </c>
      <c r="R19" s="52">
        <v>1486.5</v>
      </c>
      <c r="S19" s="51">
        <v>1.4300999999999999</v>
      </c>
      <c r="T19" s="51">
        <v>1.0895999999999999</v>
      </c>
      <c r="U19" s="50">
        <v>117.34</v>
      </c>
      <c r="V19" s="43">
        <v>1039.44</v>
      </c>
      <c r="W19" s="43">
        <v>1031.95</v>
      </c>
      <c r="X19" s="49">
        <f t="shared" si="5"/>
        <v>1364.2621145374451</v>
      </c>
      <c r="Y19" s="48">
        <v>1.4302999999999999</v>
      </c>
    </row>
    <row r="20" spans="2:25">
      <c r="B20" s="47">
        <v>42388</v>
      </c>
      <c r="C20" s="46">
        <v>1493</v>
      </c>
      <c r="D20" s="45">
        <v>1494</v>
      </c>
      <c r="E20" s="44">
        <f t="shared" si="0"/>
        <v>1493.5</v>
      </c>
      <c r="F20" s="46">
        <v>1490.5</v>
      </c>
      <c r="G20" s="45">
        <v>1491</v>
      </c>
      <c r="H20" s="44">
        <f t="shared" si="1"/>
        <v>1490.75</v>
      </c>
      <c r="I20" s="46">
        <v>1550</v>
      </c>
      <c r="J20" s="45">
        <v>1555</v>
      </c>
      <c r="K20" s="44">
        <f t="shared" si="2"/>
        <v>1552.5</v>
      </c>
      <c r="L20" s="46">
        <v>1605</v>
      </c>
      <c r="M20" s="45">
        <v>1610</v>
      </c>
      <c r="N20" s="44">
        <f t="shared" si="3"/>
        <v>1607.5</v>
      </c>
      <c r="O20" s="46">
        <v>1672</v>
      </c>
      <c r="P20" s="45">
        <v>1677</v>
      </c>
      <c r="Q20" s="44">
        <f t="shared" si="4"/>
        <v>1674.5</v>
      </c>
      <c r="R20" s="52">
        <v>1494</v>
      </c>
      <c r="S20" s="51">
        <v>1.4219999999999999</v>
      </c>
      <c r="T20" s="51">
        <v>1.0874999999999999</v>
      </c>
      <c r="U20" s="50">
        <v>117.88</v>
      </c>
      <c r="V20" s="43">
        <v>1050.6300000000001</v>
      </c>
      <c r="W20" s="43">
        <v>1048.3800000000001</v>
      </c>
      <c r="X20" s="49">
        <f t="shared" si="5"/>
        <v>1373.793103448276</v>
      </c>
      <c r="Y20" s="48">
        <v>1.4221999999999999</v>
      </c>
    </row>
    <row r="21" spans="2:25">
      <c r="B21" s="47">
        <v>42389</v>
      </c>
      <c r="C21" s="46">
        <v>1461</v>
      </c>
      <c r="D21" s="45">
        <v>1461.5</v>
      </c>
      <c r="E21" s="44">
        <f t="shared" si="0"/>
        <v>1461.25</v>
      </c>
      <c r="F21" s="46">
        <v>1467</v>
      </c>
      <c r="G21" s="45">
        <v>1467.5</v>
      </c>
      <c r="H21" s="44">
        <f t="shared" si="1"/>
        <v>1467.25</v>
      </c>
      <c r="I21" s="46">
        <v>1528</v>
      </c>
      <c r="J21" s="45">
        <v>1533</v>
      </c>
      <c r="K21" s="44">
        <f t="shared" si="2"/>
        <v>1530.5</v>
      </c>
      <c r="L21" s="46">
        <v>1583</v>
      </c>
      <c r="M21" s="45">
        <v>1588</v>
      </c>
      <c r="N21" s="44">
        <f t="shared" si="3"/>
        <v>1585.5</v>
      </c>
      <c r="O21" s="46">
        <v>1650</v>
      </c>
      <c r="P21" s="45">
        <v>1655</v>
      </c>
      <c r="Q21" s="44">
        <f t="shared" si="4"/>
        <v>1652.5</v>
      </c>
      <c r="R21" s="52">
        <v>1461.5</v>
      </c>
      <c r="S21" s="51">
        <v>1.4161999999999999</v>
      </c>
      <c r="T21" s="51">
        <v>1.0914999999999999</v>
      </c>
      <c r="U21" s="50">
        <v>116.68</v>
      </c>
      <c r="V21" s="43">
        <v>1031.99</v>
      </c>
      <c r="W21" s="43">
        <v>1036.08</v>
      </c>
      <c r="X21" s="49">
        <f t="shared" si="5"/>
        <v>1338.9830508474577</v>
      </c>
      <c r="Y21" s="48">
        <v>1.4164000000000001</v>
      </c>
    </row>
    <row r="22" spans="2:25">
      <c r="B22" s="47">
        <v>42390</v>
      </c>
      <c r="C22" s="46">
        <v>1469</v>
      </c>
      <c r="D22" s="45">
        <v>1470</v>
      </c>
      <c r="E22" s="44">
        <f t="shared" si="0"/>
        <v>1469.5</v>
      </c>
      <c r="F22" s="46">
        <v>1470</v>
      </c>
      <c r="G22" s="45">
        <v>1470.5</v>
      </c>
      <c r="H22" s="44">
        <f t="shared" si="1"/>
        <v>1470.25</v>
      </c>
      <c r="I22" s="46">
        <v>1532</v>
      </c>
      <c r="J22" s="45">
        <v>1537</v>
      </c>
      <c r="K22" s="44">
        <f t="shared" si="2"/>
        <v>1534.5</v>
      </c>
      <c r="L22" s="46">
        <v>1587</v>
      </c>
      <c r="M22" s="45">
        <v>1592</v>
      </c>
      <c r="N22" s="44">
        <f t="shared" si="3"/>
        <v>1589.5</v>
      </c>
      <c r="O22" s="46">
        <v>1653</v>
      </c>
      <c r="P22" s="45">
        <v>1658</v>
      </c>
      <c r="Q22" s="44">
        <f t="shared" si="4"/>
        <v>1655.5</v>
      </c>
      <c r="R22" s="52">
        <v>1470</v>
      </c>
      <c r="S22" s="51">
        <v>1.4112</v>
      </c>
      <c r="T22" s="51">
        <v>1.0902000000000001</v>
      </c>
      <c r="U22" s="50">
        <v>116.95</v>
      </c>
      <c r="V22" s="43">
        <v>1041.67</v>
      </c>
      <c r="W22" s="43">
        <v>1041.8699999999999</v>
      </c>
      <c r="X22" s="49">
        <f t="shared" si="5"/>
        <v>1348.3764446890477</v>
      </c>
      <c r="Y22" s="48">
        <v>1.4114</v>
      </c>
    </row>
    <row r="23" spans="2:25">
      <c r="B23" s="47">
        <v>42391</v>
      </c>
      <c r="C23" s="46">
        <v>1497</v>
      </c>
      <c r="D23" s="45">
        <v>1497.5</v>
      </c>
      <c r="E23" s="44">
        <f t="shared" si="0"/>
        <v>1497.25</v>
      </c>
      <c r="F23" s="46">
        <v>1496.5</v>
      </c>
      <c r="G23" s="45">
        <v>1497</v>
      </c>
      <c r="H23" s="44">
        <f t="shared" si="1"/>
        <v>1496.75</v>
      </c>
      <c r="I23" s="46">
        <v>1558</v>
      </c>
      <c r="J23" s="45">
        <v>1563</v>
      </c>
      <c r="K23" s="44">
        <f t="shared" si="2"/>
        <v>1560.5</v>
      </c>
      <c r="L23" s="46">
        <v>1613</v>
      </c>
      <c r="M23" s="45">
        <v>1618</v>
      </c>
      <c r="N23" s="44">
        <f t="shared" si="3"/>
        <v>1615.5</v>
      </c>
      <c r="O23" s="46">
        <v>1680</v>
      </c>
      <c r="P23" s="45">
        <v>1685</v>
      </c>
      <c r="Q23" s="44">
        <f t="shared" si="4"/>
        <v>1682.5</v>
      </c>
      <c r="R23" s="52">
        <v>1497.5</v>
      </c>
      <c r="S23" s="51">
        <v>1.4323999999999999</v>
      </c>
      <c r="T23" s="51">
        <v>1.0819000000000001</v>
      </c>
      <c r="U23" s="50">
        <v>118.24</v>
      </c>
      <c r="V23" s="43">
        <v>1045.45</v>
      </c>
      <c r="W23" s="43">
        <v>1044.95</v>
      </c>
      <c r="X23" s="49">
        <f t="shared" si="5"/>
        <v>1384.1390146963674</v>
      </c>
      <c r="Y23" s="48">
        <v>1.4326000000000001</v>
      </c>
    </row>
    <row r="24" spans="2:25">
      <c r="B24" s="47">
        <v>42394</v>
      </c>
      <c r="C24" s="46">
        <v>1479</v>
      </c>
      <c r="D24" s="45">
        <v>1480</v>
      </c>
      <c r="E24" s="44">
        <f t="shared" si="0"/>
        <v>1479.5</v>
      </c>
      <c r="F24" s="46">
        <v>1480</v>
      </c>
      <c r="G24" s="45">
        <v>1481</v>
      </c>
      <c r="H24" s="44">
        <f t="shared" si="1"/>
        <v>1480.5</v>
      </c>
      <c r="I24" s="46">
        <v>1540</v>
      </c>
      <c r="J24" s="45">
        <v>1545</v>
      </c>
      <c r="K24" s="44">
        <f t="shared" si="2"/>
        <v>1542.5</v>
      </c>
      <c r="L24" s="46">
        <v>1595</v>
      </c>
      <c r="M24" s="45">
        <v>1600</v>
      </c>
      <c r="N24" s="44">
        <f t="shared" si="3"/>
        <v>1597.5</v>
      </c>
      <c r="O24" s="46">
        <v>1662</v>
      </c>
      <c r="P24" s="45">
        <v>1667</v>
      </c>
      <c r="Q24" s="44">
        <f t="shared" si="4"/>
        <v>1664.5</v>
      </c>
      <c r="R24" s="52">
        <v>1480</v>
      </c>
      <c r="S24" s="51">
        <v>1.4269000000000001</v>
      </c>
      <c r="T24" s="51">
        <v>1.0818000000000001</v>
      </c>
      <c r="U24" s="50">
        <v>118.58</v>
      </c>
      <c r="V24" s="43">
        <v>1037.21</v>
      </c>
      <c r="W24" s="43">
        <v>1037.77</v>
      </c>
      <c r="X24" s="49">
        <f t="shared" si="5"/>
        <v>1368.0902200036974</v>
      </c>
      <c r="Y24" s="48">
        <v>1.4271</v>
      </c>
    </row>
    <row r="25" spans="2:25">
      <c r="B25" s="47">
        <v>42395</v>
      </c>
      <c r="C25" s="46">
        <v>1480</v>
      </c>
      <c r="D25" s="45">
        <v>1480.5</v>
      </c>
      <c r="E25" s="44">
        <f t="shared" si="0"/>
        <v>1480.25</v>
      </c>
      <c r="F25" s="46">
        <v>1480.5</v>
      </c>
      <c r="G25" s="45">
        <v>1481</v>
      </c>
      <c r="H25" s="44">
        <f t="shared" si="1"/>
        <v>1480.75</v>
      </c>
      <c r="I25" s="46">
        <v>1540</v>
      </c>
      <c r="J25" s="45">
        <v>1545</v>
      </c>
      <c r="K25" s="44">
        <f t="shared" si="2"/>
        <v>1542.5</v>
      </c>
      <c r="L25" s="46">
        <v>1595</v>
      </c>
      <c r="M25" s="45">
        <v>1600</v>
      </c>
      <c r="N25" s="44">
        <f t="shared" si="3"/>
        <v>1597.5</v>
      </c>
      <c r="O25" s="46">
        <v>1663</v>
      </c>
      <c r="P25" s="45">
        <v>1668</v>
      </c>
      <c r="Q25" s="44">
        <f t="shared" si="4"/>
        <v>1665.5</v>
      </c>
      <c r="R25" s="52">
        <v>1480.5</v>
      </c>
      <c r="S25" s="51">
        <v>1.425</v>
      </c>
      <c r="T25" s="51">
        <v>1.0826</v>
      </c>
      <c r="U25" s="50">
        <v>118.37</v>
      </c>
      <c r="V25" s="43">
        <v>1038.95</v>
      </c>
      <c r="W25" s="43">
        <v>1039.08</v>
      </c>
      <c r="X25" s="49">
        <f t="shared" si="5"/>
        <v>1367.5411047478292</v>
      </c>
      <c r="Y25" s="48">
        <v>1.4253</v>
      </c>
    </row>
    <row r="26" spans="2:25">
      <c r="B26" s="47">
        <v>42396</v>
      </c>
      <c r="C26" s="46">
        <v>1507.5</v>
      </c>
      <c r="D26" s="45">
        <v>1508</v>
      </c>
      <c r="E26" s="44">
        <f t="shared" si="0"/>
        <v>1507.75</v>
      </c>
      <c r="F26" s="46">
        <v>1505</v>
      </c>
      <c r="G26" s="45">
        <v>1505.5</v>
      </c>
      <c r="H26" s="44">
        <f t="shared" si="1"/>
        <v>1505.25</v>
      </c>
      <c r="I26" s="46">
        <v>1563</v>
      </c>
      <c r="J26" s="45">
        <v>1568</v>
      </c>
      <c r="K26" s="44">
        <f t="shared" si="2"/>
        <v>1565.5</v>
      </c>
      <c r="L26" s="46">
        <v>1615</v>
      </c>
      <c r="M26" s="45">
        <v>1620</v>
      </c>
      <c r="N26" s="44">
        <f t="shared" si="3"/>
        <v>1617.5</v>
      </c>
      <c r="O26" s="46">
        <v>1680</v>
      </c>
      <c r="P26" s="45">
        <v>1685</v>
      </c>
      <c r="Q26" s="44">
        <f t="shared" si="4"/>
        <v>1682.5</v>
      </c>
      <c r="R26" s="52">
        <v>1508</v>
      </c>
      <c r="S26" s="51">
        <v>1.4340999999999999</v>
      </c>
      <c r="T26" s="51">
        <v>1.0889</v>
      </c>
      <c r="U26" s="50">
        <v>118.39</v>
      </c>
      <c r="V26" s="43">
        <v>1051.53</v>
      </c>
      <c r="W26" s="43">
        <v>1049.57</v>
      </c>
      <c r="X26" s="49">
        <f t="shared" si="5"/>
        <v>1384.8838277160437</v>
      </c>
      <c r="Y26" s="48">
        <v>1.4343999999999999</v>
      </c>
    </row>
    <row r="27" spans="2:25">
      <c r="B27" s="47">
        <v>42397</v>
      </c>
      <c r="C27" s="46">
        <v>1526.5</v>
      </c>
      <c r="D27" s="45">
        <v>1527</v>
      </c>
      <c r="E27" s="44">
        <f t="shared" si="0"/>
        <v>1526.75</v>
      </c>
      <c r="F27" s="46">
        <v>1523.5</v>
      </c>
      <c r="G27" s="45">
        <v>1524</v>
      </c>
      <c r="H27" s="44">
        <f t="shared" si="1"/>
        <v>1523.75</v>
      </c>
      <c r="I27" s="46">
        <v>1580</v>
      </c>
      <c r="J27" s="45">
        <v>1585</v>
      </c>
      <c r="K27" s="44">
        <f t="shared" si="2"/>
        <v>1582.5</v>
      </c>
      <c r="L27" s="46">
        <v>1632</v>
      </c>
      <c r="M27" s="45">
        <v>1637</v>
      </c>
      <c r="N27" s="44">
        <f t="shared" si="3"/>
        <v>1634.5</v>
      </c>
      <c r="O27" s="46">
        <v>1697</v>
      </c>
      <c r="P27" s="45">
        <v>1702</v>
      </c>
      <c r="Q27" s="44">
        <f t="shared" si="4"/>
        <v>1699.5</v>
      </c>
      <c r="R27" s="52">
        <v>1527</v>
      </c>
      <c r="S27" s="51">
        <v>1.4292</v>
      </c>
      <c r="T27" s="51">
        <v>1.0904</v>
      </c>
      <c r="U27" s="50">
        <v>118.88</v>
      </c>
      <c r="V27" s="43">
        <v>1068.43</v>
      </c>
      <c r="W27" s="43">
        <v>1066.1099999999999</v>
      </c>
      <c r="X27" s="49">
        <f t="shared" si="5"/>
        <v>1400.4035216434336</v>
      </c>
      <c r="Y27" s="48">
        <v>1.4295</v>
      </c>
    </row>
    <row r="28" spans="2:25">
      <c r="B28" s="47">
        <v>42398</v>
      </c>
      <c r="C28" s="46">
        <v>1529</v>
      </c>
      <c r="D28" s="45">
        <v>1529.5</v>
      </c>
      <c r="E28" s="44">
        <f t="shared" si="0"/>
        <v>1529.25</v>
      </c>
      <c r="F28" s="46">
        <v>1523.5</v>
      </c>
      <c r="G28" s="45">
        <v>1524</v>
      </c>
      <c r="H28" s="44">
        <f t="shared" si="1"/>
        <v>1523.75</v>
      </c>
      <c r="I28" s="46">
        <v>1578</v>
      </c>
      <c r="J28" s="45">
        <v>1583</v>
      </c>
      <c r="K28" s="44">
        <f t="shared" si="2"/>
        <v>1580.5</v>
      </c>
      <c r="L28" s="46">
        <v>1630</v>
      </c>
      <c r="M28" s="45">
        <v>1635</v>
      </c>
      <c r="N28" s="44">
        <f t="shared" si="3"/>
        <v>1632.5</v>
      </c>
      <c r="O28" s="46">
        <v>1695</v>
      </c>
      <c r="P28" s="45">
        <v>1700</v>
      </c>
      <c r="Q28" s="44">
        <f t="shared" si="4"/>
        <v>1697.5</v>
      </c>
      <c r="R28" s="52">
        <v>1529.5</v>
      </c>
      <c r="S28" s="51">
        <v>1.4275</v>
      </c>
      <c r="T28" s="51">
        <v>1.0918000000000001</v>
      </c>
      <c r="U28" s="50">
        <v>121.1</v>
      </c>
      <c r="V28" s="43">
        <v>1071.45</v>
      </c>
      <c r="W28" s="43">
        <v>1067.3800000000001</v>
      </c>
      <c r="X28" s="49">
        <f t="shared" si="5"/>
        <v>1400.8976002930938</v>
      </c>
      <c r="Y28" s="48">
        <v>1.4278</v>
      </c>
    </row>
    <row r="29" spans="2:25" s="10" customFormat="1">
      <c r="B29" s="42" t="s">
        <v>11</v>
      </c>
      <c r="C29" s="41">
        <f>ROUND(AVERAGE(C9:C28),2)</f>
        <v>1478.75</v>
      </c>
      <c r="D29" s="40">
        <f>ROUND(AVERAGE(D9:D28),2)</f>
        <v>1479.43</v>
      </c>
      <c r="E29" s="39">
        <f>ROUND(AVERAGE(C29:D29),2)</f>
        <v>1479.09</v>
      </c>
      <c r="F29" s="41">
        <f>ROUND(AVERAGE(F9:F28),2)</f>
        <v>1479.4</v>
      </c>
      <c r="G29" s="40">
        <f>ROUND(AVERAGE(G9:G28),2)</f>
        <v>1480.1</v>
      </c>
      <c r="H29" s="39">
        <f>ROUND(AVERAGE(F29:G29),2)</f>
        <v>1479.75</v>
      </c>
      <c r="I29" s="41">
        <f>ROUND(AVERAGE(I9:I28),2)</f>
        <v>1543.3</v>
      </c>
      <c r="J29" s="40">
        <f>ROUND(AVERAGE(J9:J28),2)</f>
        <v>1548.3</v>
      </c>
      <c r="K29" s="39">
        <f>ROUND(AVERAGE(I29:J29),2)</f>
        <v>1545.8</v>
      </c>
      <c r="L29" s="41">
        <f>ROUND(AVERAGE(L9:L28),2)</f>
        <v>1598.65</v>
      </c>
      <c r="M29" s="40">
        <f>ROUND(AVERAGE(M9:M28),2)</f>
        <v>1603.65</v>
      </c>
      <c r="N29" s="39">
        <f>ROUND(AVERAGE(L29:M29),2)</f>
        <v>1601.15</v>
      </c>
      <c r="O29" s="41">
        <f>ROUND(AVERAGE(O9:O28),2)</f>
        <v>1665.6</v>
      </c>
      <c r="P29" s="40">
        <f>ROUND(AVERAGE(P9:P28),2)</f>
        <v>1670.6</v>
      </c>
      <c r="Q29" s="39">
        <f>ROUND(AVERAGE(O29:P29),2)</f>
        <v>1668.1</v>
      </c>
      <c r="R29" s="38">
        <f>ROUND(AVERAGE(R9:R28),2)</f>
        <v>1479.43</v>
      </c>
      <c r="S29" s="37">
        <f>ROUND(AVERAGE(S9:S28),4)</f>
        <v>1.4397</v>
      </c>
      <c r="T29" s="36">
        <f>ROUND(AVERAGE(T9:T28),4)</f>
        <v>1.0862000000000001</v>
      </c>
      <c r="U29" s="175">
        <f>ROUND(AVERAGE(U9:U28),2)</f>
        <v>118.18</v>
      </c>
      <c r="V29" s="35">
        <f>AVERAGE(V9:V28)</f>
        <v>1027.8319999999999</v>
      </c>
      <c r="W29" s="35">
        <f>AVERAGE(W9:W28)</f>
        <v>1028.1220000000003</v>
      </c>
      <c r="X29" s="35">
        <f>AVERAGE(X9:X28)</f>
        <v>1361.9858739985739</v>
      </c>
      <c r="Y29" s="34">
        <f>AVERAGE(Y9:Y28)</f>
        <v>1.4399000000000002</v>
      </c>
    </row>
    <row r="30" spans="2:25" s="5" customFormat="1">
      <c r="B30" s="33" t="s">
        <v>12</v>
      </c>
      <c r="C30" s="32">
        <f t="shared" ref="C30:Y30" si="6">MAX(C9:C28)</f>
        <v>1529</v>
      </c>
      <c r="D30" s="31">
        <f t="shared" si="6"/>
        <v>1529.5</v>
      </c>
      <c r="E30" s="30">
        <f t="shared" si="6"/>
        <v>1529.25</v>
      </c>
      <c r="F30" s="32">
        <f t="shared" si="6"/>
        <v>1523.5</v>
      </c>
      <c r="G30" s="31">
        <f t="shared" si="6"/>
        <v>1524</v>
      </c>
      <c r="H30" s="30">
        <f t="shared" si="6"/>
        <v>1523.75</v>
      </c>
      <c r="I30" s="32">
        <f t="shared" si="6"/>
        <v>1580</v>
      </c>
      <c r="J30" s="31">
        <f t="shared" si="6"/>
        <v>1585</v>
      </c>
      <c r="K30" s="30">
        <f t="shared" si="6"/>
        <v>1582.5</v>
      </c>
      <c r="L30" s="32">
        <f t="shared" si="6"/>
        <v>1632</v>
      </c>
      <c r="M30" s="31">
        <f t="shared" si="6"/>
        <v>1637</v>
      </c>
      <c r="N30" s="30">
        <f t="shared" si="6"/>
        <v>1634.5</v>
      </c>
      <c r="O30" s="32">
        <f t="shared" si="6"/>
        <v>1697</v>
      </c>
      <c r="P30" s="31">
        <f t="shared" si="6"/>
        <v>1702</v>
      </c>
      <c r="Q30" s="30">
        <f t="shared" si="6"/>
        <v>1699.5</v>
      </c>
      <c r="R30" s="29">
        <f t="shared" si="6"/>
        <v>1529.5</v>
      </c>
      <c r="S30" s="28">
        <f t="shared" si="6"/>
        <v>1.476</v>
      </c>
      <c r="T30" s="27">
        <f t="shared" si="6"/>
        <v>1.0918000000000001</v>
      </c>
      <c r="U30" s="26">
        <f t="shared" si="6"/>
        <v>121.1</v>
      </c>
      <c r="V30" s="25">
        <f t="shared" si="6"/>
        <v>1071.45</v>
      </c>
      <c r="W30" s="25">
        <f t="shared" si="6"/>
        <v>1067.3800000000001</v>
      </c>
      <c r="X30" s="25">
        <f t="shared" si="6"/>
        <v>1400.8976002930938</v>
      </c>
      <c r="Y30" s="24">
        <f t="shared" si="6"/>
        <v>1.4762</v>
      </c>
    </row>
    <row r="31" spans="2:25" s="5" customFormat="1" ht="13.5" thickBot="1">
      <c r="B31" s="23" t="s">
        <v>13</v>
      </c>
      <c r="C31" s="22">
        <f t="shared" ref="C31:Y31" si="7">MIN(C9:C28)</f>
        <v>1452</v>
      </c>
      <c r="D31" s="21">
        <f t="shared" si="7"/>
        <v>1453</v>
      </c>
      <c r="E31" s="20">
        <f t="shared" si="7"/>
        <v>1452.5</v>
      </c>
      <c r="F31" s="22">
        <f t="shared" si="7"/>
        <v>1451</v>
      </c>
      <c r="G31" s="21">
        <f t="shared" si="7"/>
        <v>1451.5</v>
      </c>
      <c r="H31" s="20">
        <f t="shared" si="7"/>
        <v>1451.25</v>
      </c>
      <c r="I31" s="22">
        <f t="shared" si="7"/>
        <v>1515</v>
      </c>
      <c r="J31" s="21">
        <f t="shared" si="7"/>
        <v>1520</v>
      </c>
      <c r="K31" s="20">
        <f t="shared" si="7"/>
        <v>1517.5</v>
      </c>
      <c r="L31" s="22">
        <f t="shared" si="7"/>
        <v>1573</v>
      </c>
      <c r="M31" s="21">
        <f t="shared" si="7"/>
        <v>1578</v>
      </c>
      <c r="N31" s="20">
        <f t="shared" si="7"/>
        <v>1575.5</v>
      </c>
      <c r="O31" s="22">
        <f t="shared" si="7"/>
        <v>1640</v>
      </c>
      <c r="P31" s="21">
        <f t="shared" si="7"/>
        <v>1645</v>
      </c>
      <c r="Q31" s="20">
        <f t="shared" si="7"/>
        <v>1642.5</v>
      </c>
      <c r="R31" s="19">
        <f t="shared" si="7"/>
        <v>1453</v>
      </c>
      <c r="S31" s="18">
        <f t="shared" si="7"/>
        <v>1.4112</v>
      </c>
      <c r="T31" s="17">
        <f t="shared" si="7"/>
        <v>1.0744</v>
      </c>
      <c r="U31" s="16">
        <f t="shared" si="7"/>
        <v>116.68</v>
      </c>
      <c r="V31" s="15">
        <f t="shared" si="7"/>
        <v>993.22</v>
      </c>
      <c r="W31" s="15">
        <f t="shared" si="7"/>
        <v>996.48</v>
      </c>
      <c r="X31" s="15">
        <f t="shared" si="7"/>
        <v>1338.9830508474577</v>
      </c>
      <c r="Y31" s="14">
        <f t="shared" si="7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28</v>
      </c>
    </row>
    <row r="6" spans="1:25" ht="13.5" thickBot="1">
      <c r="B6" s="1">
        <v>42373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42373</v>
      </c>
      <c r="C9" s="46">
        <v>1552</v>
      </c>
      <c r="D9" s="45">
        <v>1554</v>
      </c>
      <c r="E9" s="44">
        <f t="shared" ref="E9:E28" si="0">AVERAGE(C9:D9)</f>
        <v>1553</v>
      </c>
      <c r="F9" s="46">
        <v>1573</v>
      </c>
      <c r="G9" s="45">
        <v>1574</v>
      </c>
      <c r="H9" s="44">
        <f t="shared" ref="H9:H28" si="1">AVERAGE(F9:G9)</f>
        <v>1573.5</v>
      </c>
      <c r="I9" s="46">
        <v>1633</v>
      </c>
      <c r="J9" s="45">
        <v>1638</v>
      </c>
      <c r="K9" s="44">
        <f t="shared" ref="K9:K28" si="2">AVERAGE(I9:J9)</f>
        <v>1635.5</v>
      </c>
      <c r="L9" s="46">
        <v>1650</v>
      </c>
      <c r="M9" s="45">
        <v>1655</v>
      </c>
      <c r="N9" s="44">
        <f t="shared" ref="N9:N28" si="3">AVERAGE(L9:M9)</f>
        <v>1652.5</v>
      </c>
      <c r="O9" s="46">
        <v>1658</v>
      </c>
      <c r="P9" s="45">
        <v>1663</v>
      </c>
      <c r="Q9" s="44">
        <f t="shared" ref="Q9:Q28" si="4">AVERAGE(O9:P9)</f>
        <v>1660.5</v>
      </c>
      <c r="R9" s="52">
        <v>1554</v>
      </c>
      <c r="S9" s="51">
        <v>1.476</v>
      </c>
      <c r="T9" s="53">
        <v>1.0909</v>
      </c>
      <c r="U9" s="50">
        <v>119.07</v>
      </c>
      <c r="V9" s="43">
        <v>1052.8499999999999</v>
      </c>
      <c r="W9" s="43">
        <v>1066.25</v>
      </c>
      <c r="X9" s="49">
        <f t="shared" ref="X9:X28" si="5">R9/T9</f>
        <v>1424.5118709322578</v>
      </c>
      <c r="Y9" s="48">
        <v>1.4762</v>
      </c>
    </row>
    <row r="10" spans="1:25">
      <c r="B10" s="47">
        <v>42374</v>
      </c>
      <c r="C10" s="46">
        <v>1547</v>
      </c>
      <c r="D10" s="45">
        <v>1547.5</v>
      </c>
      <c r="E10" s="44">
        <f t="shared" si="0"/>
        <v>1547.25</v>
      </c>
      <c r="F10" s="46">
        <v>1566</v>
      </c>
      <c r="G10" s="45">
        <v>1567</v>
      </c>
      <c r="H10" s="44">
        <f t="shared" si="1"/>
        <v>1566.5</v>
      </c>
      <c r="I10" s="46">
        <v>1627</v>
      </c>
      <c r="J10" s="45">
        <v>1632</v>
      </c>
      <c r="K10" s="44">
        <f t="shared" si="2"/>
        <v>1629.5</v>
      </c>
      <c r="L10" s="46">
        <v>1645</v>
      </c>
      <c r="M10" s="45">
        <v>1650</v>
      </c>
      <c r="N10" s="44">
        <f t="shared" si="3"/>
        <v>1647.5</v>
      </c>
      <c r="O10" s="46">
        <v>1653</v>
      </c>
      <c r="P10" s="45">
        <v>1658</v>
      </c>
      <c r="Q10" s="44">
        <f t="shared" si="4"/>
        <v>1655.5</v>
      </c>
      <c r="R10" s="52">
        <v>1547.5</v>
      </c>
      <c r="S10" s="51">
        <v>1.4682999999999999</v>
      </c>
      <c r="T10" s="51">
        <v>1.0752999999999999</v>
      </c>
      <c r="U10" s="50">
        <v>118.93</v>
      </c>
      <c r="V10" s="43">
        <v>1053.94</v>
      </c>
      <c r="W10" s="43">
        <v>1067.08</v>
      </c>
      <c r="X10" s="49">
        <f t="shared" si="5"/>
        <v>1439.1332651353111</v>
      </c>
      <c r="Y10" s="48">
        <v>1.4684999999999999</v>
      </c>
    </row>
    <row r="11" spans="1:25">
      <c r="B11" s="47">
        <v>42375</v>
      </c>
      <c r="C11" s="46">
        <v>1514.5</v>
      </c>
      <c r="D11" s="45">
        <v>1515</v>
      </c>
      <c r="E11" s="44">
        <f t="shared" si="0"/>
        <v>1514.75</v>
      </c>
      <c r="F11" s="46">
        <v>1535</v>
      </c>
      <c r="G11" s="45">
        <v>1536</v>
      </c>
      <c r="H11" s="44">
        <f t="shared" si="1"/>
        <v>1535.5</v>
      </c>
      <c r="I11" s="46">
        <v>1593</v>
      </c>
      <c r="J11" s="45">
        <v>1598</v>
      </c>
      <c r="K11" s="44">
        <f t="shared" si="2"/>
        <v>1595.5</v>
      </c>
      <c r="L11" s="46">
        <v>1610</v>
      </c>
      <c r="M11" s="45">
        <v>1615</v>
      </c>
      <c r="N11" s="44">
        <f t="shared" si="3"/>
        <v>1612.5</v>
      </c>
      <c r="O11" s="46">
        <v>1618</v>
      </c>
      <c r="P11" s="45">
        <v>1623</v>
      </c>
      <c r="Q11" s="44">
        <f t="shared" si="4"/>
        <v>1620.5</v>
      </c>
      <c r="R11" s="52">
        <v>1515</v>
      </c>
      <c r="S11" s="51">
        <v>1.4643999999999999</v>
      </c>
      <c r="T11" s="51">
        <v>1.0744</v>
      </c>
      <c r="U11" s="50">
        <v>118.36</v>
      </c>
      <c r="V11" s="43">
        <v>1034.55</v>
      </c>
      <c r="W11" s="43">
        <v>1048.75</v>
      </c>
      <c r="X11" s="49">
        <f t="shared" si="5"/>
        <v>1410.0893521965747</v>
      </c>
      <c r="Y11" s="48">
        <v>1.4645999999999999</v>
      </c>
    </row>
    <row r="12" spans="1:25">
      <c r="B12" s="47">
        <v>42376</v>
      </c>
      <c r="C12" s="46">
        <v>1476</v>
      </c>
      <c r="D12" s="45">
        <v>1477</v>
      </c>
      <c r="E12" s="44">
        <f t="shared" si="0"/>
        <v>1476.5</v>
      </c>
      <c r="F12" s="46">
        <v>1489</v>
      </c>
      <c r="G12" s="45">
        <v>1491</v>
      </c>
      <c r="H12" s="44">
        <f t="shared" si="1"/>
        <v>1490</v>
      </c>
      <c r="I12" s="46">
        <v>1548</v>
      </c>
      <c r="J12" s="45">
        <v>1553</v>
      </c>
      <c r="K12" s="44">
        <f t="shared" si="2"/>
        <v>1550.5</v>
      </c>
      <c r="L12" s="46">
        <v>1567</v>
      </c>
      <c r="M12" s="45">
        <v>1572</v>
      </c>
      <c r="N12" s="44">
        <f t="shared" si="3"/>
        <v>1569.5</v>
      </c>
      <c r="O12" s="46">
        <v>1575</v>
      </c>
      <c r="P12" s="45">
        <v>1580</v>
      </c>
      <c r="Q12" s="44">
        <f t="shared" si="4"/>
        <v>1577.5</v>
      </c>
      <c r="R12" s="52">
        <v>1477</v>
      </c>
      <c r="S12" s="51">
        <v>1.4572000000000001</v>
      </c>
      <c r="T12" s="51">
        <v>1.0859000000000001</v>
      </c>
      <c r="U12" s="50">
        <v>117.61</v>
      </c>
      <c r="V12" s="43">
        <v>1013.59</v>
      </c>
      <c r="W12" s="43">
        <v>1023.05</v>
      </c>
      <c r="X12" s="49">
        <f t="shared" si="5"/>
        <v>1360.1620775393681</v>
      </c>
      <c r="Y12" s="48">
        <v>1.4574</v>
      </c>
    </row>
    <row r="13" spans="1:25">
      <c r="B13" s="47">
        <v>42377</v>
      </c>
      <c r="C13" s="46">
        <v>1478</v>
      </c>
      <c r="D13" s="45">
        <v>1478.5</v>
      </c>
      <c r="E13" s="44">
        <f t="shared" si="0"/>
        <v>1478.25</v>
      </c>
      <c r="F13" s="46">
        <v>1491</v>
      </c>
      <c r="G13" s="45">
        <v>1493</v>
      </c>
      <c r="H13" s="44">
        <f t="shared" si="1"/>
        <v>1492</v>
      </c>
      <c r="I13" s="46">
        <v>1552</v>
      </c>
      <c r="J13" s="45">
        <v>1557</v>
      </c>
      <c r="K13" s="44">
        <f t="shared" si="2"/>
        <v>1554.5</v>
      </c>
      <c r="L13" s="46">
        <v>1570</v>
      </c>
      <c r="M13" s="45">
        <v>1575</v>
      </c>
      <c r="N13" s="44">
        <f t="shared" si="3"/>
        <v>1572.5</v>
      </c>
      <c r="O13" s="46">
        <v>1578</v>
      </c>
      <c r="P13" s="45">
        <v>1583</v>
      </c>
      <c r="Q13" s="44">
        <f t="shared" si="4"/>
        <v>1580.5</v>
      </c>
      <c r="R13" s="52">
        <v>1478.5</v>
      </c>
      <c r="S13" s="51">
        <v>1.458</v>
      </c>
      <c r="T13" s="51">
        <v>1.0866</v>
      </c>
      <c r="U13" s="50">
        <v>118.36</v>
      </c>
      <c r="V13" s="43">
        <v>1014.06</v>
      </c>
      <c r="W13" s="43">
        <v>1023.87</v>
      </c>
      <c r="X13" s="49">
        <f t="shared" si="5"/>
        <v>1360.6662985459232</v>
      </c>
      <c r="Y13" s="48">
        <v>1.4581999999999999</v>
      </c>
    </row>
    <row r="14" spans="1:25">
      <c r="B14" s="47">
        <v>42380</v>
      </c>
      <c r="C14" s="46">
        <v>1469.5</v>
      </c>
      <c r="D14" s="45">
        <v>1470</v>
      </c>
      <c r="E14" s="44">
        <f t="shared" si="0"/>
        <v>1469.75</v>
      </c>
      <c r="F14" s="46">
        <v>1483</v>
      </c>
      <c r="G14" s="45">
        <v>1484</v>
      </c>
      <c r="H14" s="44">
        <f t="shared" si="1"/>
        <v>1483.5</v>
      </c>
      <c r="I14" s="46">
        <v>1538</v>
      </c>
      <c r="J14" s="45">
        <v>1543</v>
      </c>
      <c r="K14" s="44">
        <f t="shared" si="2"/>
        <v>1540.5</v>
      </c>
      <c r="L14" s="46">
        <v>1557</v>
      </c>
      <c r="M14" s="45">
        <v>1562</v>
      </c>
      <c r="N14" s="44">
        <f t="shared" si="3"/>
        <v>1559.5</v>
      </c>
      <c r="O14" s="46">
        <v>1565</v>
      </c>
      <c r="P14" s="45">
        <v>1570</v>
      </c>
      <c r="Q14" s="44">
        <f t="shared" si="4"/>
        <v>1567.5</v>
      </c>
      <c r="R14" s="52">
        <v>1470</v>
      </c>
      <c r="S14" s="51">
        <v>1.4579</v>
      </c>
      <c r="T14" s="51">
        <v>1.0899000000000001</v>
      </c>
      <c r="U14" s="50">
        <v>117.74</v>
      </c>
      <c r="V14" s="43">
        <v>1008.3</v>
      </c>
      <c r="W14" s="43">
        <v>1017.76</v>
      </c>
      <c r="X14" s="49">
        <f t="shared" si="5"/>
        <v>1348.7475915221578</v>
      </c>
      <c r="Y14" s="48">
        <v>1.4581</v>
      </c>
    </row>
    <row r="15" spans="1:25">
      <c r="B15" s="47">
        <v>42381</v>
      </c>
      <c r="C15" s="46">
        <v>1453</v>
      </c>
      <c r="D15" s="45">
        <v>1453.5</v>
      </c>
      <c r="E15" s="44">
        <f t="shared" si="0"/>
        <v>1453.25</v>
      </c>
      <c r="F15" s="46">
        <v>1466</v>
      </c>
      <c r="G15" s="45">
        <v>1467</v>
      </c>
      <c r="H15" s="44">
        <f t="shared" si="1"/>
        <v>1466.5</v>
      </c>
      <c r="I15" s="46">
        <v>1518</v>
      </c>
      <c r="J15" s="45">
        <v>1523</v>
      </c>
      <c r="K15" s="44">
        <f t="shared" si="2"/>
        <v>1520.5</v>
      </c>
      <c r="L15" s="46">
        <v>1537</v>
      </c>
      <c r="M15" s="45">
        <v>1542</v>
      </c>
      <c r="N15" s="44">
        <f t="shared" si="3"/>
        <v>1539.5</v>
      </c>
      <c r="O15" s="46">
        <v>1545</v>
      </c>
      <c r="P15" s="45">
        <v>1550</v>
      </c>
      <c r="Q15" s="44">
        <f t="shared" si="4"/>
        <v>1547.5</v>
      </c>
      <c r="R15" s="52">
        <v>1453.5</v>
      </c>
      <c r="S15" s="51">
        <v>1.4429000000000001</v>
      </c>
      <c r="T15" s="51">
        <v>1.0843</v>
      </c>
      <c r="U15" s="50">
        <v>117.88</v>
      </c>
      <c r="V15" s="43">
        <v>1007.35</v>
      </c>
      <c r="W15" s="43">
        <v>1016.56</v>
      </c>
      <c r="X15" s="49">
        <f t="shared" si="5"/>
        <v>1340.4961726459467</v>
      </c>
      <c r="Y15" s="48">
        <v>1.4431</v>
      </c>
    </row>
    <row r="16" spans="1:25">
      <c r="B16" s="47">
        <v>42382</v>
      </c>
      <c r="C16" s="46">
        <v>1460.5</v>
      </c>
      <c r="D16" s="45">
        <v>1461</v>
      </c>
      <c r="E16" s="44">
        <f t="shared" si="0"/>
        <v>1460.75</v>
      </c>
      <c r="F16" s="46">
        <v>1479</v>
      </c>
      <c r="G16" s="45">
        <v>1480</v>
      </c>
      <c r="H16" s="44">
        <f t="shared" si="1"/>
        <v>1479.5</v>
      </c>
      <c r="I16" s="46">
        <v>1530</v>
      </c>
      <c r="J16" s="45">
        <v>1535</v>
      </c>
      <c r="K16" s="44">
        <f t="shared" si="2"/>
        <v>1532.5</v>
      </c>
      <c r="L16" s="46">
        <v>1548</v>
      </c>
      <c r="M16" s="45">
        <v>1553</v>
      </c>
      <c r="N16" s="44">
        <f t="shared" si="3"/>
        <v>1550.5</v>
      </c>
      <c r="O16" s="46">
        <v>1557</v>
      </c>
      <c r="P16" s="45">
        <v>1562</v>
      </c>
      <c r="Q16" s="44">
        <f t="shared" si="4"/>
        <v>1559.5</v>
      </c>
      <c r="R16" s="52">
        <v>1461</v>
      </c>
      <c r="S16" s="51">
        <v>1.4406000000000001</v>
      </c>
      <c r="T16" s="51">
        <v>1.0814999999999999</v>
      </c>
      <c r="U16" s="50">
        <v>118.12</v>
      </c>
      <c r="V16" s="43">
        <v>1014.16</v>
      </c>
      <c r="W16" s="43">
        <v>1027.21</v>
      </c>
      <c r="X16" s="49">
        <f t="shared" si="5"/>
        <v>1350.9015256588073</v>
      </c>
      <c r="Y16" s="48">
        <v>1.4408000000000001</v>
      </c>
    </row>
    <row r="17" spans="2:25">
      <c r="B17" s="47">
        <v>42383</v>
      </c>
      <c r="C17" s="46">
        <v>1481</v>
      </c>
      <c r="D17" s="45">
        <v>1481.5</v>
      </c>
      <c r="E17" s="44">
        <f t="shared" si="0"/>
        <v>1481.25</v>
      </c>
      <c r="F17" s="46">
        <v>1492</v>
      </c>
      <c r="G17" s="45">
        <v>1493</v>
      </c>
      <c r="H17" s="44">
        <f t="shared" si="1"/>
        <v>1492.5</v>
      </c>
      <c r="I17" s="46">
        <v>1543</v>
      </c>
      <c r="J17" s="45">
        <v>1548</v>
      </c>
      <c r="K17" s="44">
        <f t="shared" si="2"/>
        <v>1545.5</v>
      </c>
      <c r="L17" s="46">
        <v>1560</v>
      </c>
      <c r="M17" s="45">
        <v>1565</v>
      </c>
      <c r="N17" s="44">
        <f t="shared" si="3"/>
        <v>1562.5</v>
      </c>
      <c r="O17" s="46">
        <v>1565</v>
      </c>
      <c r="P17" s="45">
        <v>1570</v>
      </c>
      <c r="Q17" s="44">
        <f t="shared" si="4"/>
        <v>1567.5</v>
      </c>
      <c r="R17" s="52">
        <v>1481.5</v>
      </c>
      <c r="S17" s="51">
        <v>1.4395</v>
      </c>
      <c r="T17" s="51">
        <v>1.0886</v>
      </c>
      <c r="U17" s="50">
        <v>117.85</v>
      </c>
      <c r="V17" s="43">
        <v>1029.18</v>
      </c>
      <c r="W17" s="43">
        <v>1037.02</v>
      </c>
      <c r="X17" s="49">
        <f t="shared" si="5"/>
        <v>1360.9222855043174</v>
      </c>
      <c r="Y17" s="48">
        <v>1.4397</v>
      </c>
    </row>
    <row r="18" spans="2:25">
      <c r="B18" s="47">
        <v>42384</v>
      </c>
      <c r="C18" s="46">
        <v>1469</v>
      </c>
      <c r="D18" s="45">
        <v>1470</v>
      </c>
      <c r="E18" s="44">
        <f t="shared" si="0"/>
        <v>1469.5</v>
      </c>
      <c r="F18" s="46">
        <v>1478</v>
      </c>
      <c r="G18" s="45">
        <v>1479</v>
      </c>
      <c r="H18" s="44">
        <f t="shared" si="1"/>
        <v>1478.5</v>
      </c>
      <c r="I18" s="46">
        <v>1527</v>
      </c>
      <c r="J18" s="45">
        <v>1532</v>
      </c>
      <c r="K18" s="44">
        <f t="shared" si="2"/>
        <v>1529.5</v>
      </c>
      <c r="L18" s="46">
        <v>1542</v>
      </c>
      <c r="M18" s="45">
        <v>1547</v>
      </c>
      <c r="N18" s="44">
        <f t="shared" si="3"/>
        <v>1544.5</v>
      </c>
      <c r="O18" s="46">
        <v>1547</v>
      </c>
      <c r="P18" s="45">
        <v>1552</v>
      </c>
      <c r="Q18" s="44">
        <f t="shared" si="4"/>
        <v>1549.5</v>
      </c>
      <c r="R18" s="52">
        <v>1470</v>
      </c>
      <c r="S18" s="51">
        <v>1.4341999999999999</v>
      </c>
      <c r="T18" s="51">
        <v>1.0909</v>
      </c>
      <c r="U18" s="50">
        <v>117.32</v>
      </c>
      <c r="V18" s="43">
        <v>1024.96</v>
      </c>
      <c r="W18" s="43">
        <v>1031.0899999999999</v>
      </c>
      <c r="X18" s="49">
        <f t="shared" si="5"/>
        <v>1347.5112292602439</v>
      </c>
      <c r="Y18" s="48">
        <v>1.4343999999999999</v>
      </c>
    </row>
    <row r="19" spans="2:25">
      <c r="B19" s="47">
        <v>42387</v>
      </c>
      <c r="C19" s="46">
        <v>1472</v>
      </c>
      <c r="D19" s="45">
        <v>1472.5</v>
      </c>
      <c r="E19" s="44">
        <f t="shared" si="0"/>
        <v>1472.25</v>
      </c>
      <c r="F19" s="46">
        <v>1479</v>
      </c>
      <c r="G19" s="45">
        <v>1480</v>
      </c>
      <c r="H19" s="44">
        <f t="shared" si="1"/>
        <v>1479.5</v>
      </c>
      <c r="I19" s="46">
        <v>1528</v>
      </c>
      <c r="J19" s="45">
        <v>1533</v>
      </c>
      <c r="K19" s="44">
        <f t="shared" si="2"/>
        <v>1530.5</v>
      </c>
      <c r="L19" s="46">
        <v>1543</v>
      </c>
      <c r="M19" s="45">
        <v>1548</v>
      </c>
      <c r="N19" s="44">
        <f t="shared" si="3"/>
        <v>1545.5</v>
      </c>
      <c r="O19" s="46">
        <v>1548</v>
      </c>
      <c r="P19" s="45">
        <v>1553</v>
      </c>
      <c r="Q19" s="44">
        <f t="shared" si="4"/>
        <v>1550.5</v>
      </c>
      <c r="R19" s="52">
        <v>1472.5</v>
      </c>
      <c r="S19" s="51">
        <v>1.4300999999999999</v>
      </c>
      <c r="T19" s="51">
        <v>1.0895999999999999</v>
      </c>
      <c r="U19" s="50">
        <v>117.34</v>
      </c>
      <c r="V19" s="43">
        <v>1029.6500000000001</v>
      </c>
      <c r="W19" s="43">
        <v>1034.75</v>
      </c>
      <c r="X19" s="49">
        <f t="shared" si="5"/>
        <v>1351.4133627019091</v>
      </c>
      <c r="Y19" s="48">
        <v>1.4302999999999999</v>
      </c>
    </row>
    <row r="20" spans="2:25">
      <c r="B20" s="47">
        <v>42388</v>
      </c>
      <c r="C20" s="46">
        <v>1522.5</v>
      </c>
      <c r="D20" s="45">
        <v>1523</v>
      </c>
      <c r="E20" s="44">
        <f t="shared" si="0"/>
        <v>1522.75</v>
      </c>
      <c r="F20" s="46">
        <v>1522</v>
      </c>
      <c r="G20" s="45">
        <v>1523</v>
      </c>
      <c r="H20" s="44">
        <f t="shared" si="1"/>
        <v>1522.5</v>
      </c>
      <c r="I20" s="46">
        <v>1570</v>
      </c>
      <c r="J20" s="45">
        <v>1575</v>
      </c>
      <c r="K20" s="44">
        <f t="shared" si="2"/>
        <v>1572.5</v>
      </c>
      <c r="L20" s="46">
        <v>1585</v>
      </c>
      <c r="M20" s="45">
        <v>1590</v>
      </c>
      <c r="N20" s="44">
        <f t="shared" si="3"/>
        <v>1587.5</v>
      </c>
      <c r="O20" s="46">
        <v>1590</v>
      </c>
      <c r="P20" s="45">
        <v>1595</v>
      </c>
      <c r="Q20" s="44">
        <f t="shared" si="4"/>
        <v>1592.5</v>
      </c>
      <c r="R20" s="52">
        <v>1523</v>
      </c>
      <c r="S20" s="51">
        <v>1.4219999999999999</v>
      </c>
      <c r="T20" s="51">
        <v>1.0874999999999999</v>
      </c>
      <c r="U20" s="50">
        <v>117.88</v>
      </c>
      <c r="V20" s="43">
        <v>1071.03</v>
      </c>
      <c r="W20" s="43">
        <v>1070.8800000000001</v>
      </c>
      <c r="X20" s="49">
        <f t="shared" si="5"/>
        <v>1400.4597701149426</v>
      </c>
      <c r="Y20" s="48">
        <v>1.4221999999999999</v>
      </c>
    </row>
    <row r="21" spans="2:25">
      <c r="B21" s="47">
        <v>42389</v>
      </c>
      <c r="C21" s="46">
        <v>1481.5</v>
      </c>
      <c r="D21" s="45">
        <v>1482</v>
      </c>
      <c r="E21" s="44">
        <f t="shared" si="0"/>
        <v>1481.75</v>
      </c>
      <c r="F21" s="46">
        <v>1482</v>
      </c>
      <c r="G21" s="45">
        <v>1482.5</v>
      </c>
      <c r="H21" s="44">
        <f t="shared" si="1"/>
        <v>1482.25</v>
      </c>
      <c r="I21" s="46">
        <v>1530</v>
      </c>
      <c r="J21" s="45">
        <v>1535</v>
      </c>
      <c r="K21" s="44">
        <f t="shared" si="2"/>
        <v>1532.5</v>
      </c>
      <c r="L21" s="46">
        <v>1545</v>
      </c>
      <c r="M21" s="45">
        <v>1550</v>
      </c>
      <c r="N21" s="44">
        <f t="shared" si="3"/>
        <v>1547.5</v>
      </c>
      <c r="O21" s="46">
        <v>1550</v>
      </c>
      <c r="P21" s="45">
        <v>1555</v>
      </c>
      <c r="Q21" s="44">
        <f t="shared" si="4"/>
        <v>1552.5</v>
      </c>
      <c r="R21" s="52">
        <v>1482</v>
      </c>
      <c r="S21" s="51">
        <v>1.4161999999999999</v>
      </c>
      <c r="T21" s="51">
        <v>1.0914999999999999</v>
      </c>
      <c r="U21" s="50">
        <v>116.68</v>
      </c>
      <c r="V21" s="43">
        <v>1046.46</v>
      </c>
      <c r="W21" s="43">
        <v>1046.67</v>
      </c>
      <c r="X21" s="49">
        <f t="shared" si="5"/>
        <v>1357.7645442052224</v>
      </c>
      <c r="Y21" s="48">
        <v>1.4164000000000001</v>
      </c>
    </row>
    <row r="22" spans="2:25">
      <c r="B22" s="47">
        <v>42390</v>
      </c>
      <c r="C22" s="46">
        <v>1472.5</v>
      </c>
      <c r="D22" s="45">
        <v>1473</v>
      </c>
      <c r="E22" s="44">
        <f t="shared" si="0"/>
        <v>1472.75</v>
      </c>
      <c r="F22" s="46">
        <v>1478</v>
      </c>
      <c r="G22" s="45">
        <v>1479</v>
      </c>
      <c r="H22" s="44">
        <f t="shared" si="1"/>
        <v>1478.5</v>
      </c>
      <c r="I22" s="46">
        <v>1528</v>
      </c>
      <c r="J22" s="45">
        <v>1533</v>
      </c>
      <c r="K22" s="44">
        <f t="shared" si="2"/>
        <v>1530.5</v>
      </c>
      <c r="L22" s="46">
        <v>1543</v>
      </c>
      <c r="M22" s="45">
        <v>1548</v>
      </c>
      <c r="N22" s="44">
        <f t="shared" si="3"/>
        <v>1545.5</v>
      </c>
      <c r="O22" s="46">
        <v>1548</v>
      </c>
      <c r="P22" s="45">
        <v>1553</v>
      </c>
      <c r="Q22" s="44">
        <f t="shared" si="4"/>
        <v>1550.5</v>
      </c>
      <c r="R22" s="52">
        <v>1473</v>
      </c>
      <c r="S22" s="51">
        <v>1.4112</v>
      </c>
      <c r="T22" s="51">
        <v>1.0902000000000001</v>
      </c>
      <c r="U22" s="50">
        <v>116.95</v>
      </c>
      <c r="V22" s="43">
        <v>1043.79</v>
      </c>
      <c r="W22" s="43">
        <v>1047.9000000000001</v>
      </c>
      <c r="X22" s="49">
        <f t="shared" si="5"/>
        <v>1351.1282333516785</v>
      </c>
      <c r="Y22" s="48">
        <v>1.4114</v>
      </c>
    </row>
    <row r="23" spans="2:25">
      <c r="B23" s="47">
        <v>42391</v>
      </c>
      <c r="C23" s="46">
        <v>1526.5</v>
      </c>
      <c r="D23" s="45">
        <v>1527</v>
      </c>
      <c r="E23" s="44">
        <f t="shared" si="0"/>
        <v>1526.75</v>
      </c>
      <c r="F23" s="46">
        <v>1527</v>
      </c>
      <c r="G23" s="45">
        <v>1528</v>
      </c>
      <c r="H23" s="44">
        <f t="shared" si="1"/>
        <v>1527.5</v>
      </c>
      <c r="I23" s="46">
        <v>1575</v>
      </c>
      <c r="J23" s="45">
        <v>1580</v>
      </c>
      <c r="K23" s="44">
        <f t="shared" si="2"/>
        <v>1577.5</v>
      </c>
      <c r="L23" s="46">
        <v>1590</v>
      </c>
      <c r="M23" s="45">
        <v>1595</v>
      </c>
      <c r="N23" s="44">
        <f t="shared" si="3"/>
        <v>1592.5</v>
      </c>
      <c r="O23" s="46">
        <v>1595</v>
      </c>
      <c r="P23" s="45">
        <v>1600</v>
      </c>
      <c r="Q23" s="44">
        <f t="shared" si="4"/>
        <v>1597.5</v>
      </c>
      <c r="R23" s="52">
        <v>1527</v>
      </c>
      <c r="S23" s="51">
        <v>1.4323999999999999</v>
      </c>
      <c r="T23" s="51">
        <v>1.0819000000000001</v>
      </c>
      <c r="U23" s="50">
        <v>118.24</v>
      </c>
      <c r="V23" s="43">
        <v>1066.04</v>
      </c>
      <c r="W23" s="43">
        <v>1066.5899999999999</v>
      </c>
      <c r="X23" s="49">
        <f t="shared" si="5"/>
        <v>1411.4058600610038</v>
      </c>
      <c r="Y23" s="48">
        <v>1.4326000000000001</v>
      </c>
    </row>
    <row r="24" spans="2:25">
      <c r="B24" s="47">
        <v>42394</v>
      </c>
      <c r="C24" s="46">
        <v>1514</v>
      </c>
      <c r="D24" s="45">
        <v>1514.5</v>
      </c>
      <c r="E24" s="44">
        <f t="shared" si="0"/>
        <v>1514.25</v>
      </c>
      <c r="F24" s="46">
        <v>1516.5</v>
      </c>
      <c r="G24" s="45">
        <v>1517.5</v>
      </c>
      <c r="H24" s="44">
        <f t="shared" si="1"/>
        <v>1517</v>
      </c>
      <c r="I24" s="46">
        <v>1560</v>
      </c>
      <c r="J24" s="45">
        <v>1565</v>
      </c>
      <c r="K24" s="44">
        <f t="shared" si="2"/>
        <v>1562.5</v>
      </c>
      <c r="L24" s="46">
        <v>1575</v>
      </c>
      <c r="M24" s="45">
        <v>1580</v>
      </c>
      <c r="N24" s="44">
        <f t="shared" si="3"/>
        <v>1577.5</v>
      </c>
      <c r="O24" s="46">
        <v>1580</v>
      </c>
      <c r="P24" s="45">
        <v>1585</v>
      </c>
      <c r="Q24" s="44">
        <f t="shared" si="4"/>
        <v>1582.5</v>
      </c>
      <c r="R24" s="52">
        <v>1514.5</v>
      </c>
      <c r="S24" s="51">
        <v>1.4269000000000001</v>
      </c>
      <c r="T24" s="51">
        <v>1.0818000000000001</v>
      </c>
      <c r="U24" s="50">
        <v>118.58</v>
      </c>
      <c r="V24" s="43">
        <v>1061.3900000000001</v>
      </c>
      <c r="W24" s="43">
        <v>1063.3499999999999</v>
      </c>
      <c r="X24" s="49">
        <f t="shared" si="5"/>
        <v>1399.9815122943241</v>
      </c>
      <c r="Y24" s="48">
        <v>1.4271</v>
      </c>
    </row>
    <row r="25" spans="2:25">
      <c r="B25" s="47">
        <v>42395</v>
      </c>
      <c r="C25" s="46">
        <v>1551</v>
      </c>
      <c r="D25" s="45">
        <v>1552</v>
      </c>
      <c r="E25" s="44">
        <f t="shared" si="0"/>
        <v>1551.5</v>
      </c>
      <c r="F25" s="46">
        <v>1550</v>
      </c>
      <c r="G25" s="45">
        <v>1551</v>
      </c>
      <c r="H25" s="44">
        <f t="shared" si="1"/>
        <v>1550.5</v>
      </c>
      <c r="I25" s="46">
        <v>1590</v>
      </c>
      <c r="J25" s="45">
        <v>1595</v>
      </c>
      <c r="K25" s="44">
        <f t="shared" si="2"/>
        <v>1592.5</v>
      </c>
      <c r="L25" s="46">
        <v>1605</v>
      </c>
      <c r="M25" s="45">
        <v>1610</v>
      </c>
      <c r="N25" s="44">
        <f t="shared" si="3"/>
        <v>1607.5</v>
      </c>
      <c r="O25" s="46">
        <v>1610</v>
      </c>
      <c r="P25" s="45">
        <v>1615</v>
      </c>
      <c r="Q25" s="44">
        <f t="shared" si="4"/>
        <v>1612.5</v>
      </c>
      <c r="R25" s="52">
        <v>1552</v>
      </c>
      <c r="S25" s="51">
        <v>1.425</v>
      </c>
      <c r="T25" s="51">
        <v>1.0826</v>
      </c>
      <c r="U25" s="50">
        <v>118.37</v>
      </c>
      <c r="V25" s="43">
        <v>1089.1199999999999</v>
      </c>
      <c r="W25" s="43">
        <v>1088.19</v>
      </c>
      <c r="X25" s="49">
        <f t="shared" si="5"/>
        <v>1433.5858119342324</v>
      </c>
      <c r="Y25" s="48">
        <v>1.4253</v>
      </c>
    </row>
    <row r="26" spans="2:25">
      <c r="B26" s="47">
        <v>42396</v>
      </c>
      <c r="C26" s="46">
        <v>1597</v>
      </c>
      <c r="D26" s="45">
        <v>1597.5</v>
      </c>
      <c r="E26" s="44">
        <f t="shared" si="0"/>
        <v>1597.25</v>
      </c>
      <c r="F26" s="46">
        <v>1594</v>
      </c>
      <c r="G26" s="45">
        <v>1595</v>
      </c>
      <c r="H26" s="44">
        <f t="shared" si="1"/>
        <v>1594.5</v>
      </c>
      <c r="I26" s="46">
        <v>1633</v>
      </c>
      <c r="J26" s="45">
        <v>1638</v>
      </c>
      <c r="K26" s="44">
        <f t="shared" si="2"/>
        <v>1635.5</v>
      </c>
      <c r="L26" s="46">
        <v>1648</v>
      </c>
      <c r="M26" s="45">
        <v>1653</v>
      </c>
      <c r="N26" s="44">
        <f t="shared" si="3"/>
        <v>1650.5</v>
      </c>
      <c r="O26" s="46">
        <v>1653</v>
      </c>
      <c r="P26" s="45">
        <v>1658</v>
      </c>
      <c r="Q26" s="44">
        <f t="shared" si="4"/>
        <v>1655.5</v>
      </c>
      <c r="R26" s="52">
        <v>1597.5</v>
      </c>
      <c r="S26" s="51">
        <v>1.4340999999999999</v>
      </c>
      <c r="T26" s="51">
        <v>1.0889</v>
      </c>
      <c r="U26" s="50">
        <v>118.39</v>
      </c>
      <c r="V26" s="43">
        <v>1113.94</v>
      </c>
      <c r="W26" s="43">
        <v>1111.96</v>
      </c>
      <c r="X26" s="49">
        <f t="shared" si="5"/>
        <v>1467.076866562586</v>
      </c>
      <c r="Y26" s="48">
        <v>1.4343999999999999</v>
      </c>
    </row>
    <row r="27" spans="2:25">
      <c r="B27" s="47">
        <v>42397</v>
      </c>
      <c r="C27" s="46">
        <v>1584</v>
      </c>
      <c r="D27" s="45">
        <v>1584.5</v>
      </c>
      <c r="E27" s="44">
        <f t="shared" si="0"/>
        <v>1584.25</v>
      </c>
      <c r="F27" s="46">
        <v>1585</v>
      </c>
      <c r="G27" s="45">
        <v>1586</v>
      </c>
      <c r="H27" s="44">
        <f t="shared" si="1"/>
        <v>1585.5</v>
      </c>
      <c r="I27" s="46">
        <v>1623</v>
      </c>
      <c r="J27" s="45">
        <v>1628</v>
      </c>
      <c r="K27" s="44">
        <f t="shared" si="2"/>
        <v>1625.5</v>
      </c>
      <c r="L27" s="46">
        <v>1638</v>
      </c>
      <c r="M27" s="45">
        <v>1643</v>
      </c>
      <c r="N27" s="44">
        <f t="shared" si="3"/>
        <v>1640.5</v>
      </c>
      <c r="O27" s="46">
        <v>1643</v>
      </c>
      <c r="P27" s="45">
        <v>1648</v>
      </c>
      <c r="Q27" s="44">
        <f t="shared" si="4"/>
        <v>1645.5</v>
      </c>
      <c r="R27" s="52">
        <v>1584.5</v>
      </c>
      <c r="S27" s="51">
        <v>1.4292</v>
      </c>
      <c r="T27" s="51">
        <v>1.0904</v>
      </c>
      <c r="U27" s="50">
        <v>118.88</v>
      </c>
      <c r="V27" s="43">
        <v>1108.6600000000001</v>
      </c>
      <c r="W27" s="43">
        <v>1109.48</v>
      </c>
      <c r="X27" s="49">
        <f t="shared" si="5"/>
        <v>1453.1364636830519</v>
      </c>
      <c r="Y27" s="48">
        <v>1.4295</v>
      </c>
    </row>
    <row r="28" spans="2:25">
      <c r="B28" s="47">
        <v>42398</v>
      </c>
      <c r="C28" s="46">
        <v>1609.5</v>
      </c>
      <c r="D28" s="45">
        <v>1610</v>
      </c>
      <c r="E28" s="44">
        <f t="shared" si="0"/>
        <v>1609.75</v>
      </c>
      <c r="F28" s="46">
        <v>1607</v>
      </c>
      <c r="G28" s="45">
        <v>1609</v>
      </c>
      <c r="H28" s="44">
        <f t="shared" si="1"/>
        <v>1608</v>
      </c>
      <c r="I28" s="46">
        <v>1645</v>
      </c>
      <c r="J28" s="45">
        <v>1650</v>
      </c>
      <c r="K28" s="44">
        <f t="shared" si="2"/>
        <v>1647.5</v>
      </c>
      <c r="L28" s="46">
        <v>1660</v>
      </c>
      <c r="M28" s="45">
        <v>1665</v>
      </c>
      <c r="N28" s="44">
        <f t="shared" si="3"/>
        <v>1662.5</v>
      </c>
      <c r="O28" s="46">
        <v>1665</v>
      </c>
      <c r="P28" s="45">
        <v>1670</v>
      </c>
      <c r="Q28" s="44">
        <f t="shared" si="4"/>
        <v>1667.5</v>
      </c>
      <c r="R28" s="52">
        <v>1610</v>
      </c>
      <c r="S28" s="51">
        <v>1.4275</v>
      </c>
      <c r="T28" s="51">
        <v>1.0918000000000001</v>
      </c>
      <c r="U28" s="50">
        <v>121.1</v>
      </c>
      <c r="V28" s="43">
        <v>1127.8499999999999</v>
      </c>
      <c r="W28" s="43">
        <v>1126.9100000000001</v>
      </c>
      <c r="X28" s="49">
        <f t="shared" si="5"/>
        <v>1474.6290529400987</v>
      </c>
      <c r="Y28" s="48">
        <v>1.4278</v>
      </c>
    </row>
    <row r="29" spans="2:25" s="10" customFormat="1">
      <c r="B29" s="42" t="s">
        <v>11</v>
      </c>
      <c r="C29" s="41">
        <f>ROUND(AVERAGE(C9:C28),2)</f>
        <v>1511.55</v>
      </c>
      <c r="D29" s="40">
        <f>ROUND(AVERAGE(D9:D28),2)</f>
        <v>1512.2</v>
      </c>
      <c r="E29" s="39">
        <f>ROUND(AVERAGE(C29:D29),2)</f>
        <v>1511.88</v>
      </c>
      <c r="F29" s="41">
        <f>ROUND(AVERAGE(F9:F28),2)</f>
        <v>1519.63</v>
      </c>
      <c r="G29" s="40">
        <f>ROUND(AVERAGE(G9:G28),2)</f>
        <v>1520.75</v>
      </c>
      <c r="H29" s="39">
        <f>ROUND(AVERAGE(F29:G29),2)</f>
        <v>1520.19</v>
      </c>
      <c r="I29" s="41">
        <f>ROUND(AVERAGE(I9:I28),2)</f>
        <v>1569.55</v>
      </c>
      <c r="J29" s="40">
        <f>ROUND(AVERAGE(J9:J28),2)</f>
        <v>1574.55</v>
      </c>
      <c r="K29" s="39">
        <f>ROUND(AVERAGE(I29:J29),2)</f>
        <v>1572.05</v>
      </c>
      <c r="L29" s="41">
        <f>ROUND(AVERAGE(L9:L28),2)</f>
        <v>1585.9</v>
      </c>
      <c r="M29" s="40">
        <f>ROUND(AVERAGE(M9:M28),2)</f>
        <v>1590.9</v>
      </c>
      <c r="N29" s="39">
        <f>ROUND(AVERAGE(L29:M29),2)</f>
        <v>1588.4</v>
      </c>
      <c r="O29" s="41">
        <f>ROUND(AVERAGE(O9:O28),2)</f>
        <v>1592.15</v>
      </c>
      <c r="P29" s="40">
        <f>ROUND(AVERAGE(P9:P28),2)</f>
        <v>1597.15</v>
      </c>
      <c r="Q29" s="39">
        <f>ROUND(AVERAGE(O29:P29),2)</f>
        <v>1594.65</v>
      </c>
      <c r="R29" s="38">
        <f>ROUND(AVERAGE(R9:R28),2)</f>
        <v>1512.2</v>
      </c>
      <c r="S29" s="37">
        <f>ROUND(AVERAGE(S9:S28),4)</f>
        <v>1.4397</v>
      </c>
      <c r="T29" s="36">
        <f>ROUND(AVERAGE(T9:T28),4)</f>
        <v>1.0862000000000001</v>
      </c>
      <c r="U29" s="175">
        <f>ROUND(AVERAGE(U9:U28),2)</f>
        <v>118.18</v>
      </c>
      <c r="V29" s="35">
        <f>AVERAGE(V9:V28)</f>
        <v>1050.5435</v>
      </c>
      <c r="W29" s="35">
        <f>AVERAGE(W9:W28)</f>
        <v>1056.2659999999998</v>
      </c>
      <c r="X29" s="35">
        <f>AVERAGE(X9:X28)</f>
        <v>1392.1861573394981</v>
      </c>
      <c r="Y29" s="34">
        <f>AVERAGE(Y9:Y28)</f>
        <v>1.4399000000000002</v>
      </c>
    </row>
    <row r="30" spans="2:25" s="5" customFormat="1">
      <c r="B30" s="33" t="s">
        <v>12</v>
      </c>
      <c r="C30" s="32">
        <f t="shared" ref="C30:Y30" si="6">MAX(C9:C28)</f>
        <v>1609.5</v>
      </c>
      <c r="D30" s="31">
        <f t="shared" si="6"/>
        <v>1610</v>
      </c>
      <c r="E30" s="30">
        <f t="shared" si="6"/>
        <v>1609.75</v>
      </c>
      <c r="F30" s="32">
        <f t="shared" si="6"/>
        <v>1607</v>
      </c>
      <c r="G30" s="31">
        <f t="shared" si="6"/>
        <v>1609</v>
      </c>
      <c r="H30" s="30">
        <f t="shared" si="6"/>
        <v>1608</v>
      </c>
      <c r="I30" s="32">
        <f t="shared" si="6"/>
        <v>1645</v>
      </c>
      <c r="J30" s="31">
        <f t="shared" si="6"/>
        <v>1650</v>
      </c>
      <c r="K30" s="30">
        <f t="shared" si="6"/>
        <v>1647.5</v>
      </c>
      <c r="L30" s="32">
        <f t="shared" si="6"/>
        <v>1660</v>
      </c>
      <c r="M30" s="31">
        <f t="shared" si="6"/>
        <v>1665</v>
      </c>
      <c r="N30" s="30">
        <f t="shared" si="6"/>
        <v>1662.5</v>
      </c>
      <c r="O30" s="32">
        <f t="shared" si="6"/>
        <v>1665</v>
      </c>
      <c r="P30" s="31">
        <f t="shared" si="6"/>
        <v>1670</v>
      </c>
      <c r="Q30" s="30">
        <f t="shared" si="6"/>
        <v>1667.5</v>
      </c>
      <c r="R30" s="29">
        <f t="shared" si="6"/>
        <v>1610</v>
      </c>
      <c r="S30" s="28">
        <f t="shared" si="6"/>
        <v>1.476</v>
      </c>
      <c r="T30" s="27">
        <f t="shared" si="6"/>
        <v>1.0918000000000001</v>
      </c>
      <c r="U30" s="26">
        <f t="shared" si="6"/>
        <v>121.1</v>
      </c>
      <c r="V30" s="25">
        <f t="shared" si="6"/>
        <v>1127.8499999999999</v>
      </c>
      <c r="W30" s="25">
        <f t="shared" si="6"/>
        <v>1126.9100000000001</v>
      </c>
      <c r="X30" s="25">
        <f t="shared" si="6"/>
        <v>1474.6290529400987</v>
      </c>
      <c r="Y30" s="24">
        <f t="shared" si="6"/>
        <v>1.4762</v>
      </c>
    </row>
    <row r="31" spans="2:25" s="5" customFormat="1" ht="13.5" thickBot="1">
      <c r="B31" s="23" t="s">
        <v>13</v>
      </c>
      <c r="C31" s="22">
        <f t="shared" ref="C31:Y31" si="7">MIN(C9:C28)</f>
        <v>1453</v>
      </c>
      <c r="D31" s="21">
        <f t="shared" si="7"/>
        <v>1453.5</v>
      </c>
      <c r="E31" s="20">
        <f t="shared" si="7"/>
        <v>1453.25</v>
      </c>
      <c r="F31" s="22">
        <f t="shared" si="7"/>
        <v>1466</v>
      </c>
      <c r="G31" s="21">
        <f t="shared" si="7"/>
        <v>1467</v>
      </c>
      <c r="H31" s="20">
        <f t="shared" si="7"/>
        <v>1466.5</v>
      </c>
      <c r="I31" s="22">
        <f t="shared" si="7"/>
        <v>1518</v>
      </c>
      <c r="J31" s="21">
        <f t="shared" si="7"/>
        <v>1523</v>
      </c>
      <c r="K31" s="20">
        <f t="shared" si="7"/>
        <v>1520.5</v>
      </c>
      <c r="L31" s="22">
        <f t="shared" si="7"/>
        <v>1537</v>
      </c>
      <c r="M31" s="21">
        <f t="shared" si="7"/>
        <v>1542</v>
      </c>
      <c r="N31" s="20">
        <f t="shared" si="7"/>
        <v>1539.5</v>
      </c>
      <c r="O31" s="22">
        <f t="shared" si="7"/>
        <v>1545</v>
      </c>
      <c r="P31" s="21">
        <f t="shared" si="7"/>
        <v>1550</v>
      </c>
      <c r="Q31" s="20">
        <f t="shared" si="7"/>
        <v>1547.5</v>
      </c>
      <c r="R31" s="19">
        <f t="shared" si="7"/>
        <v>1453.5</v>
      </c>
      <c r="S31" s="18">
        <f t="shared" si="7"/>
        <v>1.4112</v>
      </c>
      <c r="T31" s="17">
        <f t="shared" si="7"/>
        <v>1.0744</v>
      </c>
      <c r="U31" s="16">
        <f t="shared" si="7"/>
        <v>116.68</v>
      </c>
      <c r="V31" s="15">
        <f t="shared" si="7"/>
        <v>1007.35</v>
      </c>
      <c r="W31" s="15">
        <f t="shared" si="7"/>
        <v>1016.56</v>
      </c>
      <c r="X31" s="15">
        <f t="shared" si="7"/>
        <v>1340.4961726459467</v>
      </c>
      <c r="Y31" s="14">
        <f t="shared" si="7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29</v>
      </c>
    </row>
    <row r="6" spans="1:25" ht="13.5" thickBot="1">
      <c r="B6" s="1">
        <v>42373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42373</v>
      </c>
      <c r="C9" s="46">
        <v>1760</v>
      </c>
      <c r="D9" s="45">
        <v>1762</v>
      </c>
      <c r="E9" s="44">
        <f t="shared" ref="E9:E28" si="0">AVERAGE(C9:D9)</f>
        <v>1761</v>
      </c>
      <c r="F9" s="46">
        <v>1758</v>
      </c>
      <c r="G9" s="45">
        <v>1760</v>
      </c>
      <c r="H9" s="44">
        <f t="shared" ref="H9:H28" si="1">AVERAGE(F9:G9)</f>
        <v>1759</v>
      </c>
      <c r="I9" s="46">
        <v>1783</v>
      </c>
      <c r="J9" s="45">
        <v>1788</v>
      </c>
      <c r="K9" s="44">
        <f t="shared" ref="K9:K28" si="2">AVERAGE(I9:J9)</f>
        <v>1785.5</v>
      </c>
      <c r="L9" s="46">
        <v>1810</v>
      </c>
      <c r="M9" s="45">
        <v>1815</v>
      </c>
      <c r="N9" s="44">
        <f t="shared" ref="N9:N28" si="3">AVERAGE(L9:M9)</f>
        <v>1812.5</v>
      </c>
      <c r="O9" s="46">
        <v>1863</v>
      </c>
      <c r="P9" s="45">
        <v>1868</v>
      </c>
      <c r="Q9" s="44">
        <f t="shared" ref="Q9:Q28" si="4">AVERAGE(O9:P9)</f>
        <v>1865.5</v>
      </c>
      <c r="R9" s="52">
        <v>1762</v>
      </c>
      <c r="S9" s="51">
        <v>1.476</v>
      </c>
      <c r="T9" s="53">
        <v>1.0909</v>
      </c>
      <c r="U9" s="50">
        <v>119.07</v>
      </c>
      <c r="V9" s="43">
        <v>1193.77</v>
      </c>
      <c r="W9" s="43">
        <v>1192.25</v>
      </c>
      <c r="X9" s="49">
        <f t="shared" ref="X9:X28" si="5">R9/T9</f>
        <v>1615.1801265010542</v>
      </c>
      <c r="Y9" s="48">
        <v>1.4762</v>
      </c>
    </row>
    <row r="10" spans="1:25">
      <c r="B10" s="47">
        <v>42374</v>
      </c>
      <c r="C10" s="46">
        <v>1728</v>
      </c>
      <c r="D10" s="45">
        <v>1728.5</v>
      </c>
      <c r="E10" s="44">
        <f t="shared" si="0"/>
        <v>1728.25</v>
      </c>
      <c r="F10" s="46">
        <v>1738</v>
      </c>
      <c r="G10" s="45">
        <v>1740</v>
      </c>
      <c r="H10" s="44">
        <f t="shared" si="1"/>
        <v>1739</v>
      </c>
      <c r="I10" s="46">
        <v>1763</v>
      </c>
      <c r="J10" s="45">
        <v>1768</v>
      </c>
      <c r="K10" s="44">
        <f t="shared" si="2"/>
        <v>1765.5</v>
      </c>
      <c r="L10" s="46">
        <v>1790</v>
      </c>
      <c r="M10" s="45">
        <v>1795</v>
      </c>
      <c r="N10" s="44">
        <f t="shared" si="3"/>
        <v>1792.5</v>
      </c>
      <c r="O10" s="46">
        <v>1843</v>
      </c>
      <c r="P10" s="45">
        <v>1848</v>
      </c>
      <c r="Q10" s="44">
        <f t="shared" si="4"/>
        <v>1845.5</v>
      </c>
      <c r="R10" s="52">
        <v>1728.5</v>
      </c>
      <c r="S10" s="51">
        <v>1.4682999999999999</v>
      </c>
      <c r="T10" s="51">
        <v>1.0752999999999999</v>
      </c>
      <c r="U10" s="50">
        <v>118.93</v>
      </c>
      <c r="V10" s="43">
        <v>1177.21</v>
      </c>
      <c r="W10" s="43">
        <v>1184.8800000000001</v>
      </c>
      <c r="X10" s="49">
        <f t="shared" si="5"/>
        <v>1607.4583837068726</v>
      </c>
      <c r="Y10" s="48">
        <v>1.4684999999999999</v>
      </c>
    </row>
    <row r="11" spans="1:25">
      <c r="B11" s="47">
        <v>42375</v>
      </c>
      <c r="C11" s="46">
        <v>1694.5</v>
      </c>
      <c r="D11" s="45">
        <v>1695</v>
      </c>
      <c r="E11" s="44">
        <f t="shared" si="0"/>
        <v>1694.75</v>
      </c>
      <c r="F11" s="46">
        <v>1697</v>
      </c>
      <c r="G11" s="45">
        <v>1699</v>
      </c>
      <c r="H11" s="44">
        <f t="shared" si="1"/>
        <v>1698</v>
      </c>
      <c r="I11" s="46">
        <v>1723</v>
      </c>
      <c r="J11" s="45">
        <v>1728</v>
      </c>
      <c r="K11" s="44">
        <f t="shared" si="2"/>
        <v>1725.5</v>
      </c>
      <c r="L11" s="46">
        <v>1752</v>
      </c>
      <c r="M11" s="45">
        <v>1757</v>
      </c>
      <c r="N11" s="44">
        <f t="shared" si="3"/>
        <v>1754.5</v>
      </c>
      <c r="O11" s="46">
        <v>1803</v>
      </c>
      <c r="P11" s="45">
        <v>1808</v>
      </c>
      <c r="Q11" s="44">
        <f t="shared" si="4"/>
        <v>1805.5</v>
      </c>
      <c r="R11" s="52">
        <v>1695</v>
      </c>
      <c r="S11" s="51">
        <v>1.4643999999999999</v>
      </c>
      <c r="T11" s="51">
        <v>1.0744</v>
      </c>
      <c r="U11" s="50">
        <v>118.36</v>
      </c>
      <c r="V11" s="43">
        <v>1157.47</v>
      </c>
      <c r="W11" s="43">
        <v>1160.04</v>
      </c>
      <c r="X11" s="49">
        <f t="shared" si="5"/>
        <v>1577.6247207743857</v>
      </c>
      <c r="Y11" s="48">
        <v>1.4645999999999999</v>
      </c>
    </row>
    <row r="12" spans="1:25">
      <c r="B12" s="47">
        <v>42376</v>
      </c>
      <c r="C12" s="46">
        <v>1612.5</v>
      </c>
      <c r="D12" s="45">
        <v>1613</v>
      </c>
      <c r="E12" s="44">
        <f t="shared" si="0"/>
        <v>1612.75</v>
      </c>
      <c r="F12" s="46">
        <v>1617</v>
      </c>
      <c r="G12" s="45">
        <v>1618</v>
      </c>
      <c r="H12" s="44">
        <f t="shared" si="1"/>
        <v>1617.5</v>
      </c>
      <c r="I12" s="46">
        <v>1645</v>
      </c>
      <c r="J12" s="45">
        <v>1650</v>
      </c>
      <c r="K12" s="44">
        <f t="shared" si="2"/>
        <v>1647.5</v>
      </c>
      <c r="L12" s="46">
        <v>1673</v>
      </c>
      <c r="M12" s="45">
        <v>1678</v>
      </c>
      <c r="N12" s="44">
        <f t="shared" si="3"/>
        <v>1675.5</v>
      </c>
      <c r="O12" s="46">
        <v>1725</v>
      </c>
      <c r="P12" s="45">
        <v>1730</v>
      </c>
      <c r="Q12" s="44">
        <f t="shared" si="4"/>
        <v>1727.5</v>
      </c>
      <c r="R12" s="52">
        <v>1613</v>
      </c>
      <c r="S12" s="51">
        <v>1.4572000000000001</v>
      </c>
      <c r="T12" s="51">
        <v>1.0859000000000001</v>
      </c>
      <c r="U12" s="50">
        <v>117.61</v>
      </c>
      <c r="V12" s="43">
        <v>1106.92</v>
      </c>
      <c r="W12" s="43">
        <v>1110.2</v>
      </c>
      <c r="X12" s="49">
        <f t="shared" si="5"/>
        <v>1485.4038125057555</v>
      </c>
      <c r="Y12" s="48">
        <v>1.4574</v>
      </c>
    </row>
    <row r="13" spans="1:25">
      <c r="B13" s="47">
        <v>42377</v>
      </c>
      <c r="C13" s="46">
        <v>1646</v>
      </c>
      <c r="D13" s="45">
        <v>1647</v>
      </c>
      <c r="E13" s="44">
        <f t="shared" si="0"/>
        <v>1646.5</v>
      </c>
      <c r="F13" s="46">
        <v>1644</v>
      </c>
      <c r="G13" s="45">
        <v>1646</v>
      </c>
      <c r="H13" s="44">
        <f t="shared" si="1"/>
        <v>1645</v>
      </c>
      <c r="I13" s="46">
        <v>1672</v>
      </c>
      <c r="J13" s="45">
        <v>1677</v>
      </c>
      <c r="K13" s="44">
        <f t="shared" si="2"/>
        <v>1674.5</v>
      </c>
      <c r="L13" s="46">
        <v>1700</v>
      </c>
      <c r="M13" s="45">
        <v>1705</v>
      </c>
      <c r="N13" s="44">
        <f t="shared" si="3"/>
        <v>1702.5</v>
      </c>
      <c r="O13" s="46">
        <v>1750</v>
      </c>
      <c r="P13" s="45">
        <v>1755</v>
      </c>
      <c r="Q13" s="44">
        <f t="shared" si="4"/>
        <v>1752.5</v>
      </c>
      <c r="R13" s="52">
        <v>1647</v>
      </c>
      <c r="S13" s="51">
        <v>1.458</v>
      </c>
      <c r="T13" s="51">
        <v>1.0866</v>
      </c>
      <c r="U13" s="50">
        <v>118.36</v>
      </c>
      <c r="V13" s="43">
        <v>1129.6300000000001</v>
      </c>
      <c r="W13" s="43">
        <v>1128.79</v>
      </c>
      <c r="X13" s="49">
        <f t="shared" si="5"/>
        <v>1515.7371617890667</v>
      </c>
      <c r="Y13" s="48">
        <v>1.4581999999999999</v>
      </c>
    </row>
    <row r="14" spans="1:25">
      <c r="B14" s="47">
        <v>42380</v>
      </c>
      <c r="C14" s="46">
        <v>1601.5</v>
      </c>
      <c r="D14" s="45">
        <v>1602</v>
      </c>
      <c r="E14" s="44">
        <f t="shared" si="0"/>
        <v>1601.75</v>
      </c>
      <c r="F14" s="46">
        <v>1603</v>
      </c>
      <c r="G14" s="45">
        <v>1605</v>
      </c>
      <c r="H14" s="44">
        <f t="shared" si="1"/>
        <v>1604</v>
      </c>
      <c r="I14" s="46">
        <v>1632</v>
      </c>
      <c r="J14" s="45">
        <v>1637</v>
      </c>
      <c r="K14" s="44">
        <f t="shared" si="2"/>
        <v>1634.5</v>
      </c>
      <c r="L14" s="46">
        <v>1660</v>
      </c>
      <c r="M14" s="45">
        <v>1665</v>
      </c>
      <c r="N14" s="44">
        <f t="shared" si="3"/>
        <v>1662.5</v>
      </c>
      <c r="O14" s="46">
        <v>1710</v>
      </c>
      <c r="P14" s="45">
        <v>1715</v>
      </c>
      <c r="Q14" s="44">
        <f t="shared" si="4"/>
        <v>1712.5</v>
      </c>
      <c r="R14" s="52">
        <v>1602</v>
      </c>
      <c r="S14" s="51">
        <v>1.4579</v>
      </c>
      <c r="T14" s="51">
        <v>1.0899000000000001</v>
      </c>
      <c r="U14" s="50">
        <v>117.74</v>
      </c>
      <c r="V14" s="43">
        <v>1098.8399999999999</v>
      </c>
      <c r="W14" s="43">
        <v>1100.75</v>
      </c>
      <c r="X14" s="49">
        <f t="shared" si="5"/>
        <v>1469.8596201486373</v>
      </c>
      <c r="Y14" s="48">
        <v>1.4581</v>
      </c>
    </row>
    <row r="15" spans="1:25">
      <c r="B15" s="47">
        <v>42381</v>
      </c>
      <c r="C15" s="46">
        <v>1596</v>
      </c>
      <c r="D15" s="45">
        <v>1597</v>
      </c>
      <c r="E15" s="44">
        <f t="shared" si="0"/>
        <v>1596.5</v>
      </c>
      <c r="F15" s="46">
        <v>1597</v>
      </c>
      <c r="G15" s="45">
        <v>1598</v>
      </c>
      <c r="H15" s="44">
        <f t="shared" si="1"/>
        <v>1597.5</v>
      </c>
      <c r="I15" s="46">
        <v>1633</v>
      </c>
      <c r="J15" s="45">
        <v>1638</v>
      </c>
      <c r="K15" s="44">
        <f t="shared" si="2"/>
        <v>1635.5</v>
      </c>
      <c r="L15" s="46">
        <v>1660</v>
      </c>
      <c r="M15" s="45">
        <v>1665</v>
      </c>
      <c r="N15" s="44">
        <f t="shared" si="3"/>
        <v>1662.5</v>
      </c>
      <c r="O15" s="46">
        <v>1705</v>
      </c>
      <c r="P15" s="45">
        <v>1710</v>
      </c>
      <c r="Q15" s="44">
        <f t="shared" si="4"/>
        <v>1707.5</v>
      </c>
      <c r="R15" s="52">
        <v>1597</v>
      </c>
      <c r="S15" s="51">
        <v>1.4429000000000001</v>
      </c>
      <c r="T15" s="51">
        <v>1.0843</v>
      </c>
      <c r="U15" s="50">
        <v>117.88</v>
      </c>
      <c r="V15" s="43">
        <v>1106.8</v>
      </c>
      <c r="W15" s="43">
        <v>1107.3399999999999</v>
      </c>
      <c r="X15" s="49">
        <f t="shared" si="5"/>
        <v>1472.8396200313566</v>
      </c>
      <c r="Y15" s="48">
        <v>1.4431</v>
      </c>
    </row>
    <row r="16" spans="1:25">
      <c r="B16" s="47">
        <v>42382</v>
      </c>
      <c r="C16" s="46">
        <v>1609.5</v>
      </c>
      <c r="D16" s="45">
        <v>1610</v>
      </c>
      <c r="E16" s="44">
        <f t="shared" si="0"/>
        <v>1609.75</v>
      </c>
      <c r="F16" s="46">
        <v>1613</v>
      </c>
      <c r="G16" s="45">
        <v>1613.5</v>
      </c>
      <c r="H16" s="44">
        <f t="shared" si="1"/>
        <v>1613.25</v>
      </c>
      <c r="I16" s="46">
        <v>1645</v>
      </c>
      <c r="J16" s="45">
        <v>1650</v>
      </c>
      <c r="K16" s="44">
        <f t="shared" si="2"/>
        <v>1647.5</v>
      </c>
      <c r="L16" s="46">
        <v>1673</v>
      </c>
      <c r="M16" s="45">
        <v>1678</v>
      </c>
      <c r="N16" s="44">
        <f t="shared" si="3"/>
        <v>1675.5</v>
      </c>
      <c r="O16" s="46">
        <v>1717</v>
      </c>
      <c r="P16" s="45">
        <v>1722</v>
      </c>
      <c r="Q16" s="44">
        <f t="shared" si="4"/>
        <v>1719.5</v>
      </c>
      <c r="R16" s="52">
        <v>1610</v>
      </c>
      <c r="S16" s="51">
        <v>1.4406000000000001</v>
      </c>
      <c r="T16" s="51">
        <v>1.0814999999999999</v>
      </c>
      <c r="U16" s="50">
        <v>118.12</v>
      </c>
      <c r="V16" s="43">
        <v>1117.5899999999999</v>
      </c>
      <c r="W16" s="43">
        <v>1119.8599999999999</v>
      </c>
      <c r="X16" s="49">
        <f t="shared" si="5"/>
        <v>1488.6731391585761</v>
      </c>
      <c r="Y16" s="48">
        <v>1.4408000000000001</v>
      </c>
    </row>
    <row r="17" spans="2:25">
      <c r="B17" s="47">
        <v>42383</v>
      </c>
      <c r="C17" s="46">
        <v>1628</v>
      </c>
      <c r="D17" s="45">
        <v>1630</v>
      </c>
      <c r="E17" s="44">
        <f t="shared" si="0"/>
        <v>1629</v>
      </c>
      <c r="F17" s="46">
        <v>1620</v>
      </c>
      <c r="G17" s="45">
        <v>1621</v>
      </c>
      <c r="H17" s="44">
        <f t="shared" si="1"/>
        <v>1620.5</v>
      </c>
      <c r="I17" s="46">
        <v>1653</v>
      </c>
      <c r="J17" s="45">
        <v>1658</v>
      </c>
      <c r="K17" s="44">
        <f t="shared" si="2"/>
        <v>1655.5</v>
      </c>
      <c r="L17" s="46">
        <v>1682</v>
      </c>
      <c r="M17" s="45">
        <v>1687</v>
      </c>
      <c r="N17" s="44">
        <f t="shared" si="3"/>
        <v>1684.5</v>
      </c>
      <c r="O17" s="46">
        <v>1725</v>
      </c>
      <c r="P17" s="45">
        <v>1730</v>
      </c>
      <c r="Q17" s="44">
        <f t="shared" si="4"/>
        <v>1727.5</v>
      </c>
      <c r="R17" s="52">
        <v>1630</v>
      </c>
      <c r="S17" s="51">
        <v>1.4395</v>
      </c>
      <c r="T17" s="51">
        <v>1.0886</v>
      </c>
      <c r="U17" s="50">
        <v>117.85</v>
      </c>
      <c r="V17" s="43">
        <v>1132.3399999999999</v>
      </c>
      <c r="W17" s="43">
        <v>1125.93</v>
      </c>
      <c r="X17" s="49">
        <f t="shared" si="5"/>
        <v>1497.3360279257763</v>
      </c>
      <c r="Y17" s="48">
        <v>1.4397</v>
      </c>
    </row>
    <row r="18" spans="2:25">
      <c r="B18" s="47">
        <v>42384</v>
      </c>
      <c r="C18" s="46">
        <v>1610</v>
      </c>
      <c r="D18" s="45">
        <v>1612</v>
      </c>
      <c r="E18" s="44">
        <f t="shared" si="0"/>
        <v>1611</v>
      </c>
      <c r="F18" s="46">
        <v>1606</v>
      </c>
      <c r="G18" s="45">
        <v>1608</v>
      </c>
      <c r="H18" s="44">
        <f t="shared" si="1"/>
        <v>1607</v>
      </c>
      <c r="I18" s="46">
        <v>1635</v>
      </c>
      <c r="J18" s="45">
        <v>1640</v>
      </c>
      <c r="K18" s="44">
        <f t="shared" si="2"/>
        <v>1637.5</v>
      </c>
      <c r="L18" s="46">
        <v>1663</v>
      </c>
      <c r="M18" s="45">
        <v>1668</v>
      </c>
      <c r="N18" s="44">
        <f t="shared" si="3"/>
        <v>1665.5</v>
      </c>
      <c r="O18" s="46">
        <v>1707</v>
      </c>
      <c r="P18" s="45">
        <v>1712</v>
      </c>
      <c r="Q18" s="44">
        <f t="shared" si="4"/>
        <v>1709.5</v>
      </c>
      <c r="R18" s="52">
        <v>1612</v>
      </c>
      <c r="S18" s="51">
        <v>1.4341999999999999</v>
      </c>
      <c r="T18" s="51">
        <v>1.0909</v>
      </c>
      <c r="U18" s="50">
        <v>117.32</v>
      </c>
      <c r="V18" s="43">
        <v>1123.97</v>
      </c>
      <c r="W18" s="43">
        <v>1121.03</v>
      </c>
      <c r="X18" s="49">
        <f t="shared" si="5"/>
        <v>1477.6789806581721</v>
      </c>
      <c r="Y18" s="48">
        <v>1.4343999999999999</v>
      </c>
    </row>
    <row r="19" spans="2:25">
      <c r="B19" s="47">
        <v>42387</v>
      </c>
      <c r="C19" s="46">
        <v>1608</v>
      </c>
      <c r="D19" s="45">
        <v>1608.5</v>
      </c>
      <c r="E19" s="44">
        <f t="shared" si="0"/>
        <v>1608.25</v>
      </c>
      <c r="F19" s="46">
        <v>1606</v>
      </c>
      <c r="G19" s="45">
        <v>1607</v>
      </c>
      <c r="H19" s="44">
        <f t="shared" si="1"/>
        <v>1606.5</v>
      </c>
      <c r="I19" s="46">
        <v>1635</v>
      </c>
      <c r="J19" s="45">
        <v>1640</v>
      </c>
      <c r="K19" s="44">
        <f t="shared" si="2"/>
        <v>1637.5</v>
      </c>
      <c r="L19" s="46">
        <v>1663</v>
      </c>
      <c r="M19" s="45">
        <v>1668</v>
      </c>
      <c r="N19" s="44">
        <f t="shared" si="3"/>
        <v>1665.5</v>
      </c>
      <c r="O19" s="46">
        <v>1708</v>
      </c>
      <c r="P19" s="45">
        <v>1713</v>
      </c>
      <c r="Q19" s="44">
        <f t="shared" si="4"/>
        <v>1710.5</v>
      </c>
      <c r="R19" s="52">
        <v>1608.5</v>
      </c>
      <c r="S19" s="51">
        <v>1.4300999999999999</v>
      </c>
      <c r="T19" s="51">
        <v>1.0895999999999999</v>
      </c>
      <c r="U19" s="50">
        <v>117.34</v>
      </c>
      <c r="V19" s="43">
        <v>1124.75</v>
      </c>
      <c r="W19" s="43">
        <v>1123.54</v>
      </c>
      <c r="X19" s="49">
        <f t="shared" si="5"/>
        <v>1476.2298091042585</v>
      </c>
      <c r="Y19" s="48">
        <v>1.4302999999999999</v>
      </c>
    </row>
    <row r="20" spans="2:25">
      <c r="B20" s="47">
        <v>42388</v>
      </c>
      <c r="C20" s="46">
        <v>1637.5</v>
      </c>
      <c r="D20" s="45">
        <v>1638</v>
      </c>
      <c r="E20" s="44">
        <f t="shared" si="0"/>
        <v>1637.75</v>
      </c>
      <c r="F20" s="46">
        <v>1629.5</v>
      </c>
      <c r="G20" s="45">
        <v>1630</v>
      </c>
      <c r="H20" s="44">
        <f t="shared" si="1"/>
        <v>1629.75</v>
      </c>
      <c r="I20" s="46">
        <v>1658</v>
      </c>
      <c r="J20" s="45">
        <v>1663</v>
      </c>
      <c r="K20" s="44">
        <f t="shared" si="2"/>
        <v>1660.5</v>
      </c>
      <c r="L20" s="46">
        <v>1687</v>
      </c>
      <c r="M20" s="45">
        <v>1692</v>
      </c>
      <c r="N20" s="44">
        <f t="shared" si="3"/>
        <v>1689.5</v>
      </c>
      <c r="O20" s="46">
        <v>1730</v>
      </c>
      <c r="P20" s="45">
        <v>1735</v>
      </c>
      <c r="Q20" s="44">
        <f t="shared" si="4"/>
        <v>1732.5</v>
      </c>
      <c r="R20" s="52">
        <v>1638</v>
      </c>
      <c r="S20" s="51">
        <v>1.4219999999999999</v>
      </c>
      <c r="T20" s="51">
        <v>1.0874999999999999</v>
      </c>
      <c r="U20" s="50">
        <v>117.88</v>
      </c>
      <c r="V20" s="43">
        <v>1151.9000000000001</v>
      </c>
      <c r="W20" s="43">
        <v>1146.1099999999999</v>
      </c>
      <c r="X20" s="49">
        <f t="shared" si="5"/>
        <v>1506.2068965517242</v>
      </c>
      <c r="Y20" s="48">
        <v>1.4221999999999999</v>
      </c>
    </row>
    <row r="21" spans="2:25">
      <c r="B21" s="47">
        <v>42389</v>
      </c>
      <c r="C21" s="46">
        <v>1610.5</v>
      </c>
      <c r="D21" s="45">
        <v>1611</v>
      </c>
      <c r="E21" s="44">
        <f t="shared" si="0"/>
        <v>1610.75</v>
      </c>
      <c r="F21" s="46">
        <v>1612</v>
      </c>
      <c r="G21" s="45">
        <v>1613</v>
      </c>
      <c r="H21" s="44">
        <f t="shared" si="1"/>
        <v>1612.5</v>
      </c>
      <c r="I21" s="46">
        <v>1640</v>
      </c>
      <c r="J21" s="45">
        <v>1645</v>
      </c>
      <c r="K21" s="44">
        <f t="shared" si="2"/>
        <v>1642.5</v>
      </c>
      <c r="L21" s="46">
        <v>1668</v>
      </c>
      <c r="M21" s="45">
        <v>1673</v>
      </c>
      <c r="N21" s="44">
        <f t="shared" si="3"/>
        <v>1670.5</v>
      </c>
      <c r="O21" s="46">
        <v>1713</v>
      </c>
      <c r="P21" s="45">
        <v>1718</v>
      </c>
      <c r="Q21" s="44">
        <f t="shared" si="4"/>
        <v>1715.5</v>
      </c>
      <c r="R21" s="52">
        <v>1611</v>
      </c>
      <c r="S21" s="51">
        <v>1.4161999999999999</v>
      </c>
      <c r="T21" s="51">
        <v>1.0914999999999999</v>
      </c>
      <c r="U21" s="50">
        <v>116.68</v>
      </c>
      <c r="V21" s="43">
        <v>1137.55</v>
      </c>
      <c r="W21" s="43">
        <v>1138.8</v>
      </c>
      <c r="X21" s="49">
        <f t="shared" si="5"/>
        <v>1475.9505267979846</v>
      </c>
      <c r="Y21" s="48">
        <v>1.4164000000000001</v>
      </c>
    </row>
    <row r="22" spans="2:25">
      <c r="B22" s="47">
        <v>42390</v>
      </c>
      <c r="C22" s="46">
        <v>1615</v>
      </c>
      <c r="D22" s="45">
        <v>1615.5</v>
      </c>
      <c r="E22" s="44">
        <f t="shared" si="0"/>
        <v>1615.25</v>
      </c>
      <c r="F22" s="46">
        <v>1618.5</v>
      </c>
      <c r="G22" s="45">
        <v>1619</v>
      </c>
      <c r="H22" s="44">
        <f t="shared" si="1"/>
        <v>1618.75</v>
      </c>
      <c r="I22" s="46">
        <v>1648</v>
      </c>
      <c r="J22" s="45">
        <v>1653</v>
      </c>
      <c r="K22" s="44">
        <f t="shared" si="2"/>
        <v>1650.5</v>
      </c>
      <c r="L22" s="46">
        <v>1678</v>
      </c>
      <c r="M22" s="45">
        <v>1683</v>
      </c>
      <c r="N22" s="44">
        <f t="shared" si="3"/>
        <v>1680.5</v>
      </c>
      <c r="O22" s="46">
        <v>1723</v>
      </c>
      <c r="P22" s="45">
        <v>1728</v>
      </c>
      <c r="Q22" s="44">
        <f t="shared" si="4"/>
        <v>1725.5</v>
      </c>
      <c r="R22" s="52">
        <v>1615.5</v>
      </c>
      <c r="S22" s="51">
        <v>1.4112</v>
      </c>
      <c r="T22" s="51">
        <v>1.0902000000000001</v>
      </c>
      <c r="U22" s="50">
        <v>116.95</v>
      </c>
      <c r="V22" s="43">
        <v>1144.77</v>
      </c>
      <c r="W22" s="43">
        <v>1147.0899999999999</v>
      </c>
      <c r="X22" s="49">
        <f t="shared" si="5"/>
        <v>1481.8381948266372</v>
      </c>
      <c r="Y22" s="48">
        <v>1.4114</v>
      </c>
    </row>
    <row r="23" spans="2:25">
      <c r="B23" s="47">
        <v>42391</v>
      </c>
      <c r="C23" s="46">
        <v>1665</v>
      </c>
      <c r="D23" s="45">
        <v>1665.5</v>
      </c>
      <c r="E23" s="44">
        <f t="shared" si="0"/>
        <v>1665.25</v>
      </c>
      <c r="F23" s="46">
        <v>1663</v>
      </c>
      <c r="G23" s="45">
        <v>1665</v>
      </c>
      <c r="H23" s="44">
        <f t="shared" si="1"/>
        <v>1664</v>
      </c>
      <c r="I23" s="46">
        <v>1693</v>
      </c>
      <c r="J23" s="45">
        <v>1698</v>
      </c>
      <c r="K23" s="44">
        <f t="shared" si="2"/>
        <v>1695.5</v>
      </c>
      <c r="L23" s="46">
        <v>1723</v>
      </c>
      <c r="M23" s="45">
        <v>1728</v>
      </c>
      <c r="N23" s="44">
        <f t="shared" si="3"/>
        <v>1725.5</v>
      </c>
      <c r="O23" s="46">
        <v>1767</v>
      </c>
      <c r="P23" s="45">
        <v>1772</v>
      </c>
      <c r="Q23" s="44">
        <f t="shared" si="4"/>
        <v>1769.5</v>
      </c>
      <c r="R23" s="52">
        <v>1665.5</v>
      </c>
      <c r="S23" s="51">
        <v>1.4323999999999999</v>
      </c>
      <c r="T23" s="51">
        <v>1.0819000000000001</v>
      </c>
      <c r="U23" s="50">
        <v>118.24</v>
      </c>
      <c r="V23" s="43">
        <v>1162.73</v>
      </c>
      <c r="W23" s="43">
        <v>1162.22</v>
      </c>
      <c r="X23" s="49">
        <f t="shared" si="5"/>
        <v>1539.4213882983638</v>
      </c>
      <c r="Y23" s="48">
        <v>1.4326000000000001</v>
      </c>
    </row>
    <row r="24" spans="2:25">
      <c r="B24" s="47">
        <v>42394</v>
      </c>
      <c r="C24" s="46">
        <v>1628</v>
      </c>
      <c r="D24" s="45">
        <v>1628.5</v>
      </c>
      <c r="E24" s="44">
        <f t="shared" si="0"/>
        <v>1628.25</v>
      </c>
      <c r="F24" s="46">
        <v>1631</v>
      </c>
      <c r="G24" s="45">
        <v>1633</v>
      </c>
      <c r="H24" s="44">
        <f t="shared" si="1"/>
        <v>1632</v>
      </c>
      <c r="I24" s="46">
        <v>1658</v>
      </c>
      <c r="J24" s="45">
        <v>1663</v>
      </c>
      <c r="K24" s="44">
        <f t="shared" si="2"/>
        <v>1660.5</v>
      </c>
      <c r="L24" s="46">
        <v>1688</v>
      </c>
      <c r="M24" s="45">
        <v>1693</v>
      </c>
      <c r="N24" s="44">
        <f t="shared" si="3"/>
        <v>1690.5</v>
      </c>
      <c r="O24" s="46">
        <v>1732</v>
      </c>
      <c r="P24" s="45">
        <v>1737</v>
      </c>
      <c r="Q24" s="44">
        <f t="shared" si="4"/>
        <v>1734.5</v>
      </c>
      <c r="R24" s="52">
        <v>1628.5</v>
      </c>
      <c r="S24" s="51">
        <v>1.4269000000000001</v>
      </c>
      <c r="T24" s="51">
        <v>1.0818000000000001</v>
      </c>
      <c r="U24" s="50">
        <v>118.58</v>
      </c>
      <c r="V24" s="43">
        <v>1141.29</v>
      </c>
      <c r="W24" s="43">
        <v>1144.28</v>
      </c>
      <c r="X24" s="49">
        <f t="shared" si="5"/>
        <v>1505.3614346459603</v>
      </c>
      <c r="Y24" s="48">
        <v>1.4271</v>
      </c>
    </row>
    <row r="25" spans="2:25">
      <c r="B25" s="47">
        <v>42395</v>
      </c>
      <c r="C25" s="46">
        <v>1638</v>
      </c>
      <c r="D25" s="45">
        <v>1639</v>
      </c>
      <c r="E25" s="44">
        <f t="shared" si="0"/>
        <v>1638.5</v>
      </c>
      <c r="F25" s="46">
        <v>1640</v>
      </c>
      <c r="G25" s="45">
        <v>1641</v>
      </c>
      <c r="H25" s="44">
        <f t="shared" si="1"/>
        <v>1640.5</v>
      </c>
      <c r="I25" s="46">
        <v>1673</v>
      </c>
      <c r="J25" s="45">
        <v>1678</v>
      </c>
      <c r="K25" s="44">
        <f t="shared" si="2"/>
        <v>1675.5</v>
      </c>
      <c r="L25" s="46">
        <v>1698</v>
      </c>
      <c r="M25" s="45">
        <v>1703</v>
      </c>
      <c r="N25" s="44">
        <f t="shared" si="3"/>
        <v>1700.5</v>
      </c>
      <c r="O25" s="46">
        <v>1738</v>
      </c>
      <c r="P25" s="45">
        <v>1743</v>
      </c>
      <c r="Q25" s="44">
        <f t="shared" si="4"/>
        <v>1740.5</v>
      </c>
      <c r="R25" s="52">
        <v>1639</v>
      </c>
      <c r="S25" s="51">
        <v>1.425</v>
      </c>
      <c r="T25" s="51">
        <v>1.0826</v>
      </c>
      <c r="U25" s="50">
        <v>118.37</v>
      </c>
      <c r="V25" s="43">
        <v>1150.18</v>
      </c>
      <c r="W25" s="43">
        <v>1151.3399999999999</v>
      </c>
      <c r="X25" s="49">
        <f t="shared" si="5"/>
        <v>1513.9479031960095</v>
      </c>
      <c r="Y25" s="48">
        <v>1.4253</v>
      </c>
    </row>
    <row r="26" spans="2:25">
      <c r="B26" s="47">
        <v>42396</v>
      </c>
      <c r="C26" s="46">
        <v>1655</v>
      </c>
      <c r="D26" s="45">
        <v>1655.5</v>
      </c>
      <c r="E26" s="44">
        <f t="shared" si="0"/>
        <v>1655.25</v>
      </c>
      <c r="F26" s="46">
        <v>1656</v>
      </c>
      <c r="G26" s="45">
        <v>1657</v>
      </c>
      <c r="H26" s="44">
        <f t="shared" si="1"/>
        <v>1656.5</v>
      </c>
      <c r="I26" s="46">
        <v>1685</v>
      </c>
      <c r="J26" s="45">
        <v>1690</v>
      </c>
      <c r="K26" s="44">
        <f t="shared" si="2"/>
        <v>1687.5</v>
      </c>
      <c r="L26" s="46">
        <v>1710</v>
      </c>
      <c r="M26" s="45">
        <v>1715</v>
      </c>
      <c r="N26" s="44">
        <f t="shared" si="3"/>
        <v>1712.5</v>
      </c>
      <c r="O26" s="46">
        <v>1750</v>
      </c>
      <c r="P26" s="45">
        <v>1755</v>
      </c>
      <c r="Q26" s="44">
        <f t="shared" si="4"/>
        <v>1752.5</v>
      </c>
      <c r="R26" s="52">
        <v>1655.5</v>
      </c>
      <c r="S26" s="51">
        <v>1.4340999999999999</v>
      </c>
      <c r="T26" s="51">
        <v>1.0889</v>
      </c>
      <c r="U26" s="50">
        <v>118.39</v>
      </c>
      <c r="V26" s="43">
        <v>1154.3800000000001</v>
      </c>
      <c r="W26" s="43">
        <v>1155.19</v>
      </c>
      <c r="X26" s="49">
        <f t="shared" si="5"/>
        <v>1520.3416291670494</v>
      </c>
      <c r="Y26" s="48">
        <v>1.4343999999999999</v>
      </c>
    </row>
    <row r="27" spans="2:25">
      <c r="B27" s="47">
        <v>42397</v>
      </c>
      <c r="C27" s="46">
        <v>1669</v>
      </c>
      <c r="D27" s="45">
        <v>1669.5</v>
      </c>
      <c r="E27" s="44">
        <f t="shared" si="0"/>
        <v>1669.25</v>
      </c>
      <c r="F27" s="46">
        <v>1676.5</v>
      </c>
      <c r="G27" s="45">
        <v>1677</v>
      </c>
      <c r="H27" s="44">
        <f t="shared" si="1"/>
        <v>1676.75</v>
      </c>
      <c r="I27" s="46">
        <v>1705</v>
      </c>
      <c r="J27" s="45">
        <v>1710</v>
      </c>
      <c r="K27" s="44">
        <f t="shared" si="2"/>
        <v>1707.5</v>
      </c>
      <c r="L27" s="46">
        <v>1730</v>
      </c>
      <c r="M27" s="45">
        <v>1735</v>
      </c>
      <c r="N27" s="44">
        <f t="shared" si="3"/>
        <v>1732.5</v>
      </c>
      <c r="O27" s="46">
        <v>1770</v>
      </c>
      <c r="P27" s="45">
        <v>1775</v>
      </c>
      <c r="Q27" s="44">
        <f t="shared" si="4"/>
        <v>1772.5</v>
      </c>
      <c r="R27" s="52">
        <v>1669.5</v>
      </c>
      <c r="S27" s="51">
        <v>1.4292</v>
      </c>
      <c r="T27" s="51">
        <v>1.0904</v>
      </c>
      <c r="U27" s="50">
        <v>118.88</v>
      </c>
      <c r="V27" s="43">
        <v>1168.1400000000001</v>
      </c>
      <c r="W27" s="43">
        <v>1173.1400000000001</v>
      </c>
      <c r="X27" s="49">
        <f t="shared" si="5"/>
        <v>1531.0895084372708</v>
      </c>
      <c r="Y27" s="48">
        <v>1.4295</v>
      </c>
    </row>
    <row r="28" spans="2:25">
      <c r="B28" s="47">
        <v>42398</v>
      </c>
      <c r="C28" s="46">
        <v>1710.5</v>
      </c>
      <c r="D28" s="45">
        <v>1711.5</v>
      </c>
      <c r="E28" s="44">
        <f t="shared" si="0"/>
        <v>1711</v>
      </c>
      <c r="F28" s="46">
        <v>1706</v>
      </c>
      <c r="G28" s="45">
        <v>1706.5</v>
      </c>
      <c r="H28" s="44">
        <f t="shared" si="1"/>
        <v>1706.25</v>
      </c>
      <c r="I28" s="46">
        <v>1733</v>
      </c>
      <c r="J28" s="45">
        <v>1738</v>
      </c>
      <c r="K28" s="44">
        <f t="shared" si="2"/>
        <v>1735.5</v>
      </c>
      <c r="L28" s="46">
        <v>1758</v>
      </c>
      <c r="M28" s="45">
        <v>1763</v>
      </c>
      <c r="N28" s="44">
        <f t="shared" si="3"/>
        <v>1760.5</v>
      </c>
      <c r="O28" s="46">
        <v>1793</v>
      </c>
      <c r="P28" s="45">
        <v>1798</v>
      </c>
      <c r="Q28" s="44">
        <f t="shared" si="4"/>
        <v>1795.5</v>
      </c>
      <c r="R28" s="52">
        <v>1711.5</v>
      </c>
      <c r="S28" s="51">
        <v>1.4275</v>
      </c>
      <c r="T28" s="51">
        <v>1.0918000000000001</v>
      </c>
      <c r="U28" s="50">
        <v>121.1</v>
      </c>
      <c r="V28" s="43">
        <v>1198.95</v>
      </c>
      <c r="W28" s="43">
        <v>1195.2</v>
      </c>
      <c r="X28" s="49">
        <f t="shared" si="5"/>
        <v>1567.5947975819745</v>
      </c>
      <c r="Y28" s="48">
        <v>1.4278</v>
      </c>
    </row>
    <row r="29" spans="2:25" s="10" customFormat="1">
      <c r="B29" s="42" t="s">
        <v>11</v>
      </c>
      <c r="C29" s="41">
        <f>ROUND(AVERAGE(C9:C28),2)</f>
        <v>1646.13</v>
      </c>
      <c r="D29" s="40">
        <f>ROUND(AVERAGE(D9:D28),2)</f>
        <v>1646.95</v>
      </c>
      <c r="E29" s="39">
        <f>ROUND(AVERAGE(C29:D29),2)</f>
        <v>1646.54</v>
      </c>
      <c r="F29" s="41">
        <f>ROUND(AVERAGE(F9:F28),2)</f>
        <v>1646.58</v>
      </c>
      <c r="G29" s="40">
        <f>ROUND(AVERAGE(G9:G28),2)</f>
        <v>1647.85</v>
      </c>
      <c r="H29" s="39">
        <f>ROUND(AVERAGE(F29:G29),2)</f>
        <v>1647.22</v>
      </c>
      <c r="I29" s="41">
        <f>ROUND(AVERAGE(I9:I28),2)</f>
        <v>1675.6</v>
      </c>
      <c r="J29" s="40">
        <f>ROUND(AVERAGE(J9:J28),2)</f>
        <v>1680.6</v>
      </c>
      <c r="K29" s="39">
        <f>ROUND(AVERAGE(I29:J29),2)</f>
        <v>1678.1</v>
      </c>
      <c r="L29" s="41">
        <f>ROUND(AVERAGE(L9:L28),2)</f>
        <v>1703.3</v>
      </c>
      <c r="M29" s="40">
        <f>ROUND(AVERAGE(M9:M28),2)</f>
        <v>1708.3</v>
      </c>
      <c r="N29" s="39">
        <f>ROUND(AVERAGE(L29:M29),2)</f>
        <v>1705.8</v>
      </c>
      <c r="O29" s="41">
        <f>ROUND(AVERAGE(O9:O28),2)</f>
        <v>1748.6</v>
      </c>
      <c r="P29" s="40">
        <f>ROUND(AVERAGE(P9:P28),2)</f>
        <v>1753.6</v>
      </c>
      <c r="Q29" s="39">
        <f>ROUND(AVERAGE(O29:P29),2)</f>
        <v>1751.1</v>
      </c>
      <c r="R29" s="38">
        <f>ROUND(AVERAGE(R9:R28),2)</f>
        <v>1646.95</v>
      </c>
      <c r="S29" s="37">
        <f>ROUND(AVERAGE(S9:S28),4)</f>
        <v>1.4397</v>
      </c>
      <c r="T29" s="36">
        <f>ROUND(AVERAGE(T9:T28),4)</f>
        <v>1.0862000000000001</v>
      </c>
      <c r="U29" s="175">
        <f>ROUND(AVERAGE(U9:U28),2)</f>
        <v>118.18</v>
      </c>
      <c r="V29" s="35">
        <f>AVERAGE(V9:V28)</f>
        <v>1143.9590000000001</v>
      </c>
      <c r="W29" s="35">
        <f>AVERAGE(W9:W28)</f>
        <v>1144.3989999999999</v>
      </c>
      <c r="X29" s="35">
        <f>AVERAGE(X9:X28)</f>
        <v>1516.2886840903443</v>
      </c>
      <c r="Y29" s="34">
        <f>AVERAGE(Y9:Y28)</f>
        <v>1.4399000000000002</v>
      </c>
    </row>
    <row r="30" spans="2:25" s="5" customFormat="1">
      <c r="B30" s="33" t="s">
        <v>12</v>
      </c>
      <c r="C30" s="32">
        <f t="shared" ref="C30:Y30" si="6">MAX(C9:C28)</f>
        <v>1760</v>
      </c>
      <c r="D30" s="31">
        <f t="shared" si="6"/>
        <v>1762</v>
      </c>
      <c r="E30" s="30">
        <f t="shared" si="6"/>
        <v>1761</v>
      </c>
      <c r="F30" s="32">
        <f t="shared" si="6"/>
        <v>1758</v>
      </c>
      <c r="G30" s="31">
        <f t="shared" si="6"/>
        <v>1760</v>
      </c>
      <c r="H30" s="30">
        <f t="shared" si="6"/>
        <v>1759</v>
      </c>
      <c r="I30" s="32">
        <f t="shared" si="6"/>
        <v>1783</v>
      </c>
      <c r="J30" s="31">
        <f t="shared" si="6"/>
        <v>1788</v>
      </c>
      <c r="K30" s="30">
        <f t="shared" si="6"/>
        <v>1785.5</v>
      </c>
      <c r="L30" s="32">
        <f t="shared" si="6"/>
        <v>1810</v>
      </c>
      <c r="M30" s="31">
        <f t="shared" si="6"/>
        <v>1815</v>
      </c>
      <c r="N30" s="30">
        <f t="shared" si="6"/>
        <v>1812.5</v>
      </c>
      <c r="O30" s="32">
        <f t="shared" si="6"/>
        <v>1863</v>
      </c>
      <c r="P30" s="31">
        <f t="shared" si="6"/>
        <v>1868</v>
      </c>
      <c r="Q30" s="30">
        <f t="shared" si="6"/>
        <v>1865.5</v>
      </c>
      <c r="R30" s="29">
        <f t="shared" si="6"/>
        <v>1762</v>
      </c>
      <c r="S30" s="28">
        <f t="shared" si="6"/>
        <v>1.476</v>
      </c>
      <c r="T30" s="27">
        <f t="shared" si="6"/>
        <v>1.0918000000000001</v>
      </c>
      <c r="U30" s="26">
        <f t="shared" si="6"/>
        <v>121.1</v>
      </c>
      <c r="V30" s="25">
        <f t="shared" si="6"/>
        <v>1198.95</v>
      </c>
      <c r="W30" s="25">
        <f t="shared" si="6"/>
        <v>1195.2</v>
      </c>
      <c r="X30" s="25">
        <f t="shared" si="6"/>
        <v>1615.1801265010542</v>
      </c>
      <c r="Y30" s="24">
        <f t="shared" si="6"/>
        <v>1.4762</v>
      </c>
    </row>
    <row r="31" spans="2:25" s="5" customFormat="1" ht="13.5" thickBot="1">
      <c r="B31" s="23" t="s">
        <v>13</v>
      </c>
      <c r="C31" s="22">
        <f t="shared" ref="C31:Y31" si="7">MIN(C9:C28)</f>
        <v>1596</v>
      </c>
      <c r="D31" s="21">
        <f t="shared" si="7"/>
        <v>1597</v>
      </c>
      <c r="E31" s="20">
        <f t="shared" si="7"/>
        <v>1596.5</v>
      </c>
      <c r="F31" s="22">
        <f t="shared" si="7"/>
        <v>1597</v>
      </c>
      <c r="G31" s="21">
        <f t="shared" si="7"/>
        <v>1598</v>
      </c>
      <c r="H31" s="20">
        <f t="shared" si="7"/>
        <v>1597.5</v>
      </c>
      <c r="I31" s="22">
        <f t="shared" si="7"/>
        <v>1632</v>
      </c>
      <c r="J31" s="21">
        <f t="shared" si="7"/>
        <v>1637</v>
      </c>
      <c r="K31" s="20">
        <f t="shared" si="7"/>
        <v>1634.5</v>
      </c>
      <c r="L31" s="22">
        <f t="shared" si="7"/>
        <v>1660</v>
      </c>
      <c r="M31" s="21">
        <f t="shared" si="7"/>
        <v>1665</v>
      </c>
      <c r="N31" s="20">
        <f t="shared" si="7"/>
        <v>1662.5</v>
      </c>
      <c r="O31" s="22">
        <f t="shared" si="7"/>
        <v>1705</v>
      </c>
      <c r="P31" s="21">
        <f t="shared" si="7"/>
        <v>1710</v>
      </c>
      <c r="Q31" s="20">
        <f t="shared" si="7"/>
        <v>1707.5</v>
      </c>
      <c r="R31" s="19">
        <f t="shared" si="7"/>
        <v>1597</v>
      </c>
      <c r="S31" s="18">
        <f t="shared" si="7"/>
        <v>1.4112</v>
      </c>
      <c r="T31" s="17">
        <f t="shared" si="7"/>
        <v>1.0744</v>
      </c>
      <c r="U31" s="16">
        <f t="shared" si="7"/>
        <v>116.68</v>
      </c>
      <c r="V31" s="15">
        <f t="shared" si="7"/>
        <v>1098.8399999999999</v>
      </c>
      <c r="W31" s="15">
        <f t="shared" si="7"/>
        <v>1100.75</v>
      </c>
      <c r="X31" s="15">
        <f t="shared" si="7"/>
        <v>1469.8596201486373</v>
      </c>
      <c r="Y31" s="14">
        <f t="shared" si="7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30</v>
      </c>
    </row>
    <row r="6" spans="1:19" ht="13.5" thickBot="1">
      <c r="B6" s="1">
        <v>42373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42373</v>
      </c>
      <c r="C9" s="46">
        <v>14540</v>
      </c>
      <c r="D9" s="45">
        <v>14560</v>
      </c>
      <c r="E9" s="44">
        <f t="shared" ref="E9:E28" si="0">AVERAGE(C9:D9)</f>
        <v>14550</v>
      </c>
      <c r="F9" s="46">
        <v>14445</v>
      </c>
      <c r="G9" s="45">
        <v>14455</v>
      </c>
      <c r="H9" s="44">
        <f t="shared" ref="H9:H28" si="1">AVERAGE(F9:G9)</f>
        <v>14450</v>
      </c>
      <c r="I9" s="46">
        <v>14350</v>
      </c>
      <c r="J9" s="45">
        <v>14400</v>
      </c>
      <c r="K9" s="44">
        <f t="shared" ref="K9:K28" si="2">AVERAGE(I9:J9)</f>
        <v>14375</v>
      </c>
      <c r="L9" s="52">
        <v>14560</v>
      </c>
      <c r="M9" s="51">
        <v>1.476</v>
      </c>
      <c r="N9" s="53">
        <v>1.0909</v>
      </c>
      <c r="O9" s="50">
        <v>119.07</v>
      </c>
      <c r="P9" s="43">
        <v>9864.5</v>
      </c>
      <c r="Q9" s="43">
        <v>9792.0300000000007</v>
      </c>
      <c r="R9" s="49">
        <f t="shared" ref="R9:R28" si="3">L9/N9</f>
        <v>13346.777889815748</v>
      </c>
      <c r="S9" s="48">
        <v>1.4762</v>
      </c>
    </row>
    <row r="10" spans="1:19">
      <c r="B10" s="47">
        <v>42374</v>
      </c>
      <c r="C10" s="46">
        <v>14300</v>
      </c>
      <c r="D10" s="45">
        <v>14350</v>
      </c>
      <c r="E10" s="44">
        <f t="shared" si="0"/>
        <v>14325</v>
      </c>
      <c r="F10" s="46">
        <v>14250</v>
      </c>
      <c r="G10" s="45">
        <v>14270</v>
      </c>
      <c r="H10" s="44">
        <f t="shared" si="1"/>
        <v>14260</v>
      </c>
      <c r="I10" s="46">
        <v>14160</v>
      </c>
      <c r="J10" s="45">
        <v>14210</v>
      </c>
      <c r="K10" s="44">
        <f t="shared" si="2"/>
        <v>14185</v>
      </c>
      <c r="L10" s="52">
        <v>14350</v>
      </c>
      <c r="M10" s="51">
        <v>1.4682999999999999</v>
      </c>
      <c r="N10" s="51">
        <v>1.0752999999999999</v>
      </c>
      <c r="O10" s="50">
        <v>118.93</v>
      </c>
      <c r="P10" s="43">
        <v>9773.2099999999991</v>
      </c>
      <c r="Q10" s="43">
        <v>9717.4</v>
      </c>
      <c r="R10" s="49">
        <f t="shared" si="3"/>
        <v>13345.112991723241</v>
      </c>
      <c r="S10" s="48">
        <v>1.4684999999999999</v>
      </c>
    </row>
    <row r="11" spans="1:19">
      <c r="B11" s="47">
        <v>42375</v>
      </c>
      <c r="C11" s="46">
        <v>14045</v>
      </c>
      <c r="D11" s="45">
        <v>14050</v>
      </c>
      <c r="E11" s="44">
        <f t="shared" si="0"/>
        <v>14047.5</v>
      </c>
      <c r="F11" s="46">
        <v>13940</v>
      </c>
      <c r="G11" s="45">
        <v>13960</v>
      </c>
      <c r="H11" s="44">
        <f t="shared" si="1"/>
        <v>13950</v>
      </c>
      <c r="I11" s="46">
        <v>13845</v>
      </c>
      <c r="J11" s="45">
        <v>13895</v>
      </c>
      <c r="K11" s="44">
        <f t="shared" si="2"/>
        <v>13870</v>
      </c>
      <c r="L11" s="52">
        <v>14050</v>
      </c>
      <c r="M11" s="51">
        <v>1.4643999999999999</v>
      </c>
      <c r="N11" s="51">
        <v>1.0744</v>
      </c>
      <c r="O11" s="50">
        <v>118.36</v>
      </c>
      <c r="P11" s="43">
        <v>9594.3700000000008</v>
      </c>
      <c r="Q11" s="43">
        <v>9531.61</v>
      </c>
      <c r="R11" s="49">
        <f t="shared" si="3"/>
        <v>13077.066269545792</v>
      </c>
      <c r="S11" s="48">
        <v>1.4645999999999999</v>
      </c>
    </row>
    <row r="12" spans="1:19">
      <c r="B12" s="47">
        <v>42376</v>
      </c>
      <c r="C12" s="46">
        <v>13845</v>
      </c>
      <c r="D12" s="45">
        <v>13850</v>
      </c>
      <c r="E12" s="44">
        <f t="shared" si="0"/>
        <v>13847.5</v>
      </c>
      <c r="F12" s="46">
        <v>13800</v>
      </c>
      <c r="G12" s="45">
        <v>13825</v>
      </c>
      <c r="H12" s="44">
        <f t="shared" si="1"/>
        <v>13812.5</v>
      </c>
      <c r="I12" s="46">
        <v>13710</v>
      </c>
      <c r="J12" s="45">
        <v>13760</v>
      </c>
      <c r="K12" s="44">
        <f t="shared" si="2"/>
        <v>13735</v>
      </c>
      <c r="L12" s="52">
        <v>13850</v>
      </c>
      <c r="M12" s="51">
        <v>1.4572000000000001</v>
      </c>
      <c r="N12" s="51">
        <v>1.0859000000000001</v>
      </c>
      <c r="O12" s="50">
        <v>117.61</v>
      </c>
      <c r="P12" s="43">
        <v>9504.5300000000007</v>
      </c>
      <c r="Q12" s="43">
        <v>9486.07</v>
      </c>
      <c r="R12" s="49">
        <f t="shared" si="3"/>
        <v>12754.397274150473</v>
      </c>
      <c r="S12" s="48">
        <v>1.4574</v>
      </c>
    </row>
    <row r="13" spans="1:19">
      <c r="B13" s="47">
        <v>42377</v>
      </c>
      <c r="C13" s="46">
        <v>13925</v>
      </c>
      <c r="D13" s="45">
        <v>13950</v>
      </c>
      <c r="E13" s="44">
        <f t="shared" si="0"/>
        <v>13937.5</v>
      </c>
      <c r="F13" s="46">
        <v>13900</v>
      </c>
      <c r="G13" s="45">
        <v>13905</v>
      </c>
      <c r="H13" s="44">
        <f t="shared" si="1"/>
        <v>13902.5</v>
      </c>
      <c r="I13" s="46">
        <v>13815</v>
      </c>
      <c r="J13" s="45">
        <v>13865</v>
      </c>
      <c r="K13" s="44">
        <f t="shared" si="2"/>
        <v>13840</v>
      </c>
      <c r="L13" s="52">
        <v>13950</v>
      </c>
      <c r="M13" s="51">
        <v>1.458</v>
      </c>
      <c r="N13" s="51">
        <v>1.0866</v>
      </c>
      <c r="O13" s="50">
        <v>118.36</v>
      </c>
      <c r="P13" s="43">
        <v>9567.9</v>
      </c>
      <c r="Q13" s="43">
        <v>9535.73</v>
      </c>
      <c r="R13" s="49">
        <f t="shared" si="3"/>
        <v>12838.210933186085</v>
      </c>
      <c r="S13" s="48">
        <v>1.4581999999999999</v>
      </c>
    </row>
    <row r="14" spans="1:19">
      <c r="B14" s="47">
        <v>42380</v>
      </c>
      <c r="C14" s="46">
        <v>13575</v>
      </c>
      <c r="D14" s="45">
        <v>13580</v>
      </c>
      <c r="E14" s="44">
        <f t="shared" si="0"/>
        <v>13577.5</v>
      </c>
      <c r="F14" s="46">
        <v>13615</v>
      </c>
      <c r="G14" s="45">
        <v>13620</v>
      </c>
      <c r="H14" s="44">
        <f t="shared" si="1"/>
        <v>13617.5</v>
      </c>
      <c r="I14" s="46">
        <v>13530</v>
      </c>
      <c r="J14" s="45">
        <v>13580</v>
      </c>
      <c r="K14" s="44">
        <f t="shared" si="2"/>
        <v>13555</v>
      </c>
      <c r="L14" s="52">
        <v>13580</v>
      </c>
      <c r="M14" s="51">
        <v>1.4579</v>
      </c>
      <c r="N14" s="51">
        <v>1.0899000000000001</v>
      </c>
      <c r="O14" s="50">
        <v>117.74</v>
      </c>
      <c r="P14" s="43">
        <v>9314.77</v>
      </c>
      <c r="Q14" s="43">
        <v>9340.92</v>
      </c>
      <c r="R14" s="49">
        <f t="shared" si="3"/>
        <v>12459.858702633268</v>
      </c>
      <c r="S14" s="48">
        <v>1.4581</v>
      </c>
    </row>
    <row r="15" spans="1:19">
      <c r="B15" s="47">
        <v>42381</v>
      </c>
      <c r="C15" s="46">
        <v>13495</v>
      </c>
      <c r="D15" s="45">
        <v>13500</v>
      </c>
      <c r="E15" s="44">
        <f t="shared" si="0"/>
        <v>13497.5</v>
      </c>
      <c r="F15" s="46">
        <v>13475</v>
      </c>
      <c r="G15" s="45">
        <v>13500</v>
      </c>
      <c r="H15" s="44">
        <f t="shared" si="1"/>
        <v>13487.5</v>
      </c>
      <c r="I15" s="46">
        <v>13420</v>
      </c>
      <c r="J15" s="45">
        <v>13470</v>
      </c>
      <c r="K15" s="44">
        <f t="shared" si="2"/>
        <v>13445</v>
      </c>
      <c r="L15" s="52">
        <v>13500</v>
      </c>
      <c r="M15" s="51">
        <v>1.4429000000000001</v>
      </c>
      <c r="N15" s="51">
        <v>1.0843</v>
      </c>
      <c r="O15" s="50">
        <v>117.88</v>
      </c>
      <c r="P15" s="43">
        <v>9356.16</v>
      </c>
      <c r="Q15" s="43">
        <v>9354.86</v>
      </c>
      <c r="R15" s="49">
        <f t="shared" si="3"/>
        <v>12450.428848104768</v>
      </c>
      <c r="S15" s="48">
        <v>1.4431</v>
      </c>
    </row>
    <row r="16" spans="1:19">
      <c r="B16" s="47">
        <v>42382</v>
      </c>
      <c r="C16" s="46">
        <v>13305</v>
      </c>
      <c r="D16" s="45">
        <v>13310</v>
      </c>
      <c r="E16" s="44">
        <f t="shared" si="0"/>
        <v>13307.5</v>
      </c>
      <c r="F16" s="46">
        <v>13275</v>
      </c>
      <c r="G16" s="45">
        <v>13300</v>
      </c>
      <c r="H16" s="44">
        <f t="shared" si="1"/>
        <v>13287.5</v>
      </c>
      <c r="I16" s="46">
        <v>13240</v>
      </c>
      <c r="J16" s="45">
        <v>13290</v>
      </c>
      <c r="K16" s="44">
        <f t="shared" si="2"/>
        <v>13265</v>
      </c>
      <c r="L16" s="52">
        <v>13310</v>
      </c>
      <c r="M16" s="51">
        <v>1.4406000000000001</v>
      </c>
      <c r="N16" s="51">
        <v>1.0814999999999999</v>
      </c>
      <c r="O16" s="50">
        <v>118.12</v>
      </c>
      <c r="P16" s="43">
        <v>9239.2099999999991</v>
      </c>
      <c r="Q16" s="43">
        <v>9230.98</v>
      </c>
      <c r="R16" s="49">
        <f t="shared" si="3"/>
        <v>12306.981044845124</v>
      </c>
      <c r="S16" s="48">
        <v>1.4408000000000001</v>
      </c>
    </row>
    <row r="17" spans="2:19">
      <c r="B17" s="47">
        <v>42383</v>
      </c>
      <c r="C17" s="46">
        <v>13250</v>
      </c>
      <c r="D17" s="45">
        <v>13255</v>
      </c>
      <c r="E17" s="44">
        <f t="shared" si="0"/>
        <v>13252.5</v>
      </c>
      <c r="F17" s="46">
        <v>13250</v>
      </c>
      <c r="G17" s="45">
        <v>13255</v>
      </c>
      <c r="H17" s="44">
        <f t="shared" si="1"/>
        <v>13252.5</v>
      </c>
      <c r="I17" s="46">
        <v>13195</v>
      </c>
      <c r="J17" s="45">
        <v>13245</v>
      </c>
      <c r="K17" s="44">
        <f t="shared" si="2"/>
        <v>13220</v>
      </c>
      <c r="L17" s="52">
        <v>13255</v>
      </c>
      <c r="M17" s="51">
        <v>1.4395</v>
      </c>
      <c r="N17" s="51">
        <v>1.0886</v>
      </c>
      <c r="O17" s="50">
        <v>117.85</v>
      </c>
      <c r="P17" s="43">
        <v>9208.06</v>
      </c>
      <c r="Q17" s="43">
        <v>9206.7800000000007</v>
      </c>
      <c r="R17" s="49">
        <f t="shared" si="3"/>
        <v>12176.1896013228</v>
      </c>
      <c r="S17" s="48">
        <v>1.4397</v>
      </c>
    </row>
    <row r="18" spans="2:19">
      <c r="B18" s="47">
        <v>42384</v>
      </c>
      <c r="C18" s="46">
        <v>13350</v>
      </c>
      <c r="D18" s="45">
        <v>13375</v>
      </c>
      <c r="E18" s="44">
        <f t="shared" si="0"/>
        <v>13362.5</v>
      </c>
      <c r="F18" s="46">
        <v>13395</v>
      </c>
      <c r="G18" s="45">
        <v>13400</v>
      </c>
      <c r="H18" s="44">
        <f t="shared" si="1"/>
        <v>13397.5</v>
      </c>
      <c r="I18" s="46">
        <v>13345</v>
      </c>
      <c r="J18" s="45">
        <v>13395</v>
      </c>
      <c r="K18" s="44">
        <f t="shared" si="2"/>
        <v>13370</v>
      </c>
      <c r="L18" s="52">
        <v>13375</v>
      </c>
      <c r="M18" s="51">
        <v>1.4341999999999999</v>
      </c>
      <c r="N18" s="51">
        <v>1.0909</v>
      </c>
      <c r="O18" s="50">
        <v>117.32</v>
      </c>
      <c r="P18" s="43">
        <v>9325.76</v>
      </c>
      <c r="Q18" s="43">
        <v>9341.89</v>
      </c>
      <c r="R18" s="49">
        <f t="shared" si="3"/>
        <v>12260.51883765698</v>
      </c>
      <c r="S18" s="48">
        <v>1.4343999999999999</v>
      </c>
    </row>
    <row r="19" spans="2:19">
      <c r="B19" s="47">
        <v>42387</v>
      </c>
      <c r="C19" s="46">
        <v>13215</v>
      </c>
      <c r="D19" s="45">
        <v>13235</v>
      </c>
      <c r="E19" s="44">
        <f t="shared" si="0"/>
        <v>13225</v>
      </c>
      <c r="F19" s="46">
        <v>13200</v>
      </c>
      <c r="G19" s="45">
        <v>13225</v>
      </c>
      <c r="H19" s="44">
        <f t="shared" si="1"/>
        <v>13212.5</v>
      </c>
      <c r="I19" s="46">
        <v>13150</v>
      </c>
      <c r="J19" s="45">
        <v>13200</v>
      </c>
      <c r="K19" s="44">
        <f t="shared" si="2"/>
        <v>13175</v>
      </c>
      <c r="L19" s="52">
        <v>13235</v>
      </c>
      <c r="M19" s="51">
        <v>1.4300999999999999</v>
      </c>
      <c r="N19" s="51">
        <v>1.0895999999999999</v>
      </c>
      <c r="O19" s="50">
        <v>117.34</v>
      </c>
      <c r="P19" s="43">
        <v>9254.6</v>
      </c>
      <c r="Q19" s="43">
        <v>9246.31</v>
      </c>
      <c r="R19" s="49">
        <f t="shared" si="3"/>
        <v>12146.659324522761</v>
      </c>
      <c r="S19" s="48">
        <v>1.4302999999999999</v>
      </c>
    </row>
    <row r="20" spans="2:19">
      <c r="B20" s="47">
        <v>42388</v>
      </c>
      <c r="C20" s="46">
        <v>13325</v>
      </c>
      <c r="D20" s="45">
        <v>13330</v>
      </c>
      <c r="E20" s="44">
        <f t="shared" si="0"/>
        <v>13327.5</v>
      </c>
      <c r="F20" s="46">
        <v>13320</v>
      </c>
      <c r="G20" s="45">
        <v>13340</v>
      </c>
      <c r="H20" s="44">
        <f t="shared" si="1"/>
        <v>13330</v>
      </c>
      <c r="I20" s="46">
        <v>13270</v>
      </c>
      <c r="J20" s="45">
        <v>13320</v>
      </c>
      <c r="K20" s="44">
        <f t="shared" si="2"/>
        <v>13295</v>
      </c>
      <c r="L20" s="52">
        <v>13330</v>
      </c>
      <c r="M20" s="51">
        <v>1.4219999999999999</v>
      </c>
      <c r="N20" s="51">
        <v>1.0874999999999999</v>
      </c>
      <c r="O20" s="50">
        <v>117.88</v>
      </c>
      <c r="P20" s="43">
        <v>9374.1200000000008</v>
      </c>
      <c r="Q20" s="43">
        <v>9379.83</v>
      </c>
      <c r="R20" s="49">
        <f t="shared" si="3"/>
        <v>12257.471264367818</v>
      </c>
      <c r="S20" s="48">
        <v>1.4221999999999999</v>
      </c>
    </row>
    <row r="21" spans="2:19">
      <c r="B21" s="47">
        <v>42389</v>
      </c>
      <c r="C21" s="46">
        <v>13525</v>
      </c>
      <c r="D21" s="45">
        <v>13550</v>
      </c>
      <c r="E21" s="44">
        <f t="shared" si="0"/>
        <v>13537.5</v>
      </c>
      <c r="F21" s="46">
        <v>13425</v>
      </c>
      <c r="G21" s="45">
        <v>13450</v>
      </c>
      <c r="H21" s="44">
        <f t="shared" si="1"/>
        <v>13437.5</v>
      </c>
      <c r="I21" s="46">
        <v>13345</v>
      </c>
      <c r="J21" s="45">
        <v>13395</v>
      </c>
      <c r="K21" s="44">
        <f t="shared" si="2"/>
        <v>13370</v>
      </c>
      <c r="L21" s="52">
        <v>13550</v>
      </c>
      <c r="M21" s="51">
        <v>1.4161999999999999</v>
      </c>
      <c r="N21" s="51">
        <v>1.0914999999999999</v>
      </c>
      <c r="O21" s="50">
        <v>116.68</v>
      </c>
      <c r="P21" s="43">
        <v>9567.86</v>
      </c>
      <c r="Q21" s="43">
        <v>9495.91</v>
      </c>
      <c r="R21" s="49">
        <f t="shared" si="3"/>
        <v>12414.109024278518</v>
      </c>
      <c r="S21" s="48">
        <v>1.4164000000000001</v>
      </c>
    </row>
    <row r="22" spans="2:19">
      <c r="B22" s="47">
        <v>42390</v>
      </c>
      <c r="C22" s="46">
        <v>13375</v>
      </c>
      <c r="D22" s="45">
        <v>13400</v>
      </c>
      <c r="E22" s="44">
        <f t="shared" si="0"/>
        <v>13387.5</v>
      </c>
      <c r="F22" s="46">
        <v>13325</v>
      </c>
      <c r="G22" s="45">
        <v>13350</v>
      </c>
      <c r="H22" s="44">
        <f t="shared" si="1"/>
        <v>13337.5</v>
      </c>
      <c r="I22" s="46">
        <v>13210</v>
      </c>
      <c r="J22" s="45">
        <v>13260</v>
      </c>
      <c r="K22" s="44">
        <f t="shared" si="2"/>
        <v>13235</v>
      </c>
      <c r="L22" s="52">
        <v>13400</v>
      </c>
      <c r="M22" s="51">
        <v>1.4112</v>
      </c>
      <c r="N22" s="51">
        <v>1.0902000000000001</v>
      </c>
      <c r="O22" s="50">
        <v>116.95</v>
      </c>
      <c r="P22" s="43">
        <v>9495.4599999999991</v>
      </c>
      <c r="Q22" s="43">
        <v>9458.69</v>
      </c>
      <c r="R22" s="49">
        <f t="shared" si="3"/>
        <v>12291.322693083837</v>
      </c>
      <c r="S22" s="48">
        <v>1.4114</v>
      </c>
    </row>
    <row r="23" spans="2:19">
      <c r="B23" s="47">
        <v>42391</v>
      </c>
      <c r="C23" s="46">
        <v>13600</v>
      </c>
      <c r="D23" s="45">
        <v>13625</v>
      </c>
      <c r="E23" s="44">
        <f t="shared" si="0"/>
        <v>13612.5</v>
      </c>
      <c r="F23" s="46">
        <v>13550</v>
      </c>
      <c r="G23" s="45">
        <v>13560</v>
      </c>
      <c r="H23" s="44">
        <f t="shared" si="1"/>
        <v>13555</v>
      </c>
      <c r="I23" s="46">
        <v>13425</v>
      </c>
      <c r="J23" s="45">
        <v>13475</v>
      </c>
      <c r="K23" s="44">
        <f t="shared" si="2"/>
        <v>13450</v>
      </c>
      <c r="L23" s="52">
        <v>13625</v>
      </c>
      <c r="M23" s="51">
        <v>1.4323999999999999</v>
      </c>
      <c r="N23" s="51">
        <v>1.0819000000000001</v>
      </c>
      <c r="O23" s="50">
        <v>118.24</v>
      </c>
      <c r="P23" s="43">
        <v>9512.01</v>
      </c>
      <c r="Q23" s="43">
        <v>9465.31</v>
      </c>
      <c r="R23" s="49">
        <f t="shared" si="3"/>
        <v>12593.585359090488</v>
      </c>
      <c r="S23" s="48">
        <v>1.4326000000000001</v>
      </c>
    </row>
    <row r="24" spans="2:19">
      <c r="B24" s="47">
        <v>42394</v>
      </c>
      <c r="C24" s="46">
        <v>13745</v>
      </c>
      <c r="D24" s="45">
        <v>13750</v>
      </c>
      <c r="E24" s="44">
        <f t="shared" si="0"/>
        <v>13747.5</v>
      </c>
      <c r="F24" s="46">
        <v>13575</v>
      </c>
      <c r="G24" s="45">
        <v>13600</v>
      </c>
      <c r="H24" s="44">
        <f t="shared" si="1"/>
        <v>13587.5</v>
      </c>
      <c r="I24" s="46">
        <v>13465</v>
      </c>
      <c r="J24" s="45">
        <v>13515</v>
      </c>
      <c r="K24" s="44">
        <f t="shared" si="2"/>
        <v>13490</v>
      </c>
      <c r="L24" s="52">
        <v>13750</v>
      </c>
      <c r="M24" s="51">
        <v>1.4269000000000001</v>
      </c>
      <c r="N24" s="51">
        <v>1.0818000000000001</v>
      </c>
      <c r="O24" s="50">
        <v>118.58</v>
      </c>
      <c r="P24" s="43">
        <v>9636.27</v>
      </c>
      <c r="Q24" s="43">
        <v>9529.82</v>
      </c>
      <c r="R24" s="49">
        <f t="shared" si="3"/>
        <v>12710.297652061377</v>
      </c>
      <c r="S24" s="48">
        <v>1.4271</v>
      </c>
    </row>
    <row r="25" spans="2:19">
      <c r="B25" s="47">
        <v>42395</v>
      </c>
      <c r="C25" s="46">
        <v>13925</v>
      </c>
      <c r="D25" s="45">
        <v>13950</v>
      </c>
      <c r="E25" s="44">
        <f t="shared" si="0"/>
        <v>13937.5</v>
      </c>
      <c r="F25" s="46">
        <v>13850</v>
      </c>
      <c r="G25" s="45">
        <v>13900</v>
      </c>
      <c r="H25" s="44">
        <f t="shared" si="1"/>
        <v>13875</v>
      </c>
      <c r="I25" s="46">
        <v>13750</v>
      </c>
      <c r="J25" s="45">
        <v>13800</v>
      </c>
      <c r="K25" s="44">
        <f t="shared" si="2"/>
        <v>13775</v>
      </c>
      <c r="L25" s="52">
        <v>13950</v>
      </c>
      <c r="M25" s="51">
        <v>1.425</v>
      </c>
      <c r="N25" s="51">
        <v>1.0826</v>
      </c>
      <c r="O25" s="50">
        <v>118.37</v>
      </c>
      <c r="P25" s="43">
        <v>9789.4699999999993</v>
      </c>
      <c r="Q25" s="43">
        <v>9752.33</v>
      </c>
      <c r="R25" s="49">
        <f t="shared" si="3"/>
        <v>12885.645667836689</v>
      </c>
      <c r="S25" s="48">
        <v>1.4253</v>
      </c>
    </row>
    <row r="26" spans="2:19">
      <c r="B26" s="47">
        <v>42396</v>
      </c>
      <c r="C26" s="46">
        <v>14075</v>
      </c>
      <c r="D26" s="45">
        <v>14100</v>
      </c>
      <c r="E26" s="44">
        <f t="shared" si="0"/>
        <v>14087.5</v>
      </c>
      <c r="F26" s="46">
        <v>14050</v>
      </c>
      <c r="G26" s="45">
        <v>14075</v>
      </c>
      <c r="H26" s="44">
        <f t="shared" si="1"/>
        <v>14062.5</v>
      </c>
      <c r="I26" s="46">
        <v>13930</v>
      </c>
      <c r="J26" s="45">
        <v>13980</v>
      </c>
      <c r="K26" s="44">
        <f t="shared" si="2"/>
        <v>13955</v>
      </c>
      <c r="L26" s="52">
        <v>14100</v>
      </c>
      <c r="M26" s="51">
        <v>1.4340999999999999</v>
      </c>
      <c r="N26" s="51">
        <v>1.0889</v>
      </c>
      <c r="O26" s="50">
        <v>118.39</v>
      </c>
      <c r="P26" s="43">
        <v>9831.9500000000007</v>
      </c>
      <c r="Q26" s="43">
        <v>9812.4699999999993</v>
      </c>
      <c r="R26" s="49">
        <f t="shared" si="3"/>
        <v>12948.847460740197</v>
      </c>
      <c r="S26" s="48">
        <v>1.4343999999999999</v>
      </c>
    </row>
    <row r="27" spans="2:19">
      <c r="B27" s="47">
        <v>42397</v>
      </c>
      <c r="C27" s="46">
        <v>13945</v>
      </c>
      <c r="D27" s="45">
        <v>13950</v>
      </c>
      <c r="E27" s="44">
        <f t="shared" si="0"/>
        <v>13947.5</v>
      </c>
      <c r="F27" s="46">
        <v>14000</v>
      </c>
      <c r="G27" s="45">
        <v>14005</v>
      </c>
      <c r="H27" s="44">
        <f t="shared" si="1"/>
        <v>14002.5</v>
      </c>
      <c r="I27" s="46">
        <v>13860</v>
      </c>
      <c r="J27" s="45">
        <v>13910</v>
      </c>
      <c r="K27" s="44">
        <f t="shared" si="2"/>
        <v>13885</v>
      </c>
      <c r="L27" s="52">
        <v>13950</v>
      </c>
      <c r="M27" s="51">
        <v>1.4292</v>
      </c>
      <c r="N27" s="51">
        <v>1.0904</v>
      </c>
      <c r="O27" s="50">
        <v>118.88</v>
      </c>
      <c r="P27" s="43">
        <v>9760.7099999999991</v>
      </c>
      <c r="Q27" s="43">
        <v>9797.1299999999992</v>
      </c>
      <c r="R27" s="49">
        <f t="shared" si="3"/>
        <v>12793.470286133528</v>
      </c>
      <c r="S27" s="48">
        <v>1.4295</v>
      </c>
    </row>
    <row r="28" spans="2:19">
      <c r="B28" s="47">
        <v>42398</v>
      </c>
      <c r="C28" s="46">
        <v>14850</v>
      </c>
      <c r="D28" s="45">
        <v>14875</v>
      </c>
      <c r="E28" s="44">
        <f t="shared" si="0"/>
        <v>14862.5</v>
      </c>
      <c r="F28" s="46">
        <v>14775</v>
      </c>
      <c r="G28" s="45">
        <v>14800</v>
      </c>
      <c r="H28" s="44">
        <f t="shared" si="1"/>
        <v>14787.5</v>
      </c>
      <c r="I28" s="46">
        <v>14645</v>
      </c>
      <c r="J28" s="45">
        <v>14695</v>
      </c>
      <c r="K28" s="44">
        <f t="shared" si="2"/>
        <v>14670</v>
      </c>
      <c r="L28" s="52">
        <v>14875</v>
      </c>
      <c r="M28" s="51">
        <v>1.4275</v>
      </c>
      <c r="N28" s="51">
        <v>1.0918000000000001</v>
      </c>
      <c r="O28" s="50">
        <v>121.1</v>
      </c>
      <c r="P28" s="43">
        <v>10420.32</v>
      </c>
      <c r="Q28" s="43">
        <v>10365.6</v>
      </c>
      <c r="R28" s="49">
        <f t="shared" si="3"/>
        <v>13624.290163033522</v>
      </c>
      <c r="S28" s="48">
        <v>1.4278</v>
      </c>
    </row>
    <row r="29" spans="2:19" s="10" customFormat="1">
      <c r="B29" s="42" t="s">
        <v>11</v>
      </c>
      <c r="C29" s="41">
        <f>ROUND(AVERAGE(C9:C28),2)</f>
        <v>13760.5</v>
      </c>
      <c r="D29" s="40">
        <f>ROUND(AVERAGE(D9:D28),2)</f>
        <v>13777.25</v>
      </c>
      <c r="E29" s="39">
        <f>ROUND(AVERAGE(C29:D29),2)</f>
        <v>13768.88</v>
      </c>
      <c r="F29" s="41">
        <f>ROUND(AVERAGE(F9:F28),2)</f>
        <v>13720.75</v>
      </c>
      <c r="G29" s="40">
        <f>ROUND(AVERAGE(G9:G28),2)</f>
        <v>13739.75</v>
      </c>
      <c r="H29" s="39">
        <f>ROUND(AVERAGE(F29:G29),2)</f>
        <v>13730.25</v>
      </c>
      <c r="I29" s="41">
        <f>ROUND(AVERAGE(I9:I28),2)</f>
        <v>13633</v>
      </c>
      <c r="J29" s="40">
        <f>ROUND(AVERAGE(J9:J28),2)</f>
        <v>13683</v>
      </c>
      <c r="K29" s="39">
        <f>ROUND(AVERAGE(I29:J29),2)</f>
        <v>13658</v>
      </c>
      <c r="L29" s="38">
        <f>ROUND(AVERAGE(L9:L28),2)</f>
        <v>13777.25</v>
      </c>
      <c r="M29" s="37">
        <f>ROUND(AVERAGE(M9:M28),4)</f>
        <v>1.4397</v>
      </c>
      <c r="N29" s="36">
        <f>ROUND(AVERAGE(N9:N28),4)</f>
        <v>1.0862000000000001</v>
      </c>
      <c r="O29" s="175">
        <f>ROUND(AVERAGE(O9:O28),2)</f>
        <v>118.18</v>
      </c>
      <c r="P29" s="35">
        <f>AVERAGE(P9:P28)</f>
        <v>9569.5619999999999</v>
      </c>
      <c r="Q29" s="35">
        <f>AVERAGE(Q9:Q28)</f>
        <v>9542.0834999999988</v>
      </c>
      <c r="R29" s="35">
        <f>AVERAGE(R9:R28)</f>
        <v>12684.062064406653</v>
      </c>
      <c r="S29" s="34">
        <f>AVERAGE(S9:S28)</f>
        <v>1.4399000000000002</v>
      </c>
    </row>
    <row r="30" spans="2:19" s="5" customFormat="1">
      <c r="B30" s="33" t="s">
        <v>12</v>
      </c>
      <c r="C30" s="32">
        <f t="shared" ref="C30:S30" si="4">MAX(C9:C28)</f>
        <v>14850</v>
      </c>
      <c r="D30" s="31">
        <f t="shared" si="4"/>
        <v>14875</v>
      </c>
      <c r="E30" s="30">
        <f t="shared" si="4"/>
        <v>14862.5</v>
      </c>
      <c r="F30" s="32">
        <f t="shared" si="4"/>
        <v>14775</v>
      </c>
      <c r="G30" s="31">
        <f t="shared" si="4"/>
        <v>14800</v>
      </c>
      <c r="H30" s="30">
        <f t="shared" si="4"/>
        <v>14787.5</v>
      </c>
      <c r="I30" s="32">
        <f t="shared" si="4"/>
        <v>14645</v>
      </c>
      <c r="J30" s="31">
        <f t="shared" si="4"/>
        <v>14695</v>
      </c>
      <c r="K30" s="30">
        <f t="shared" si="4"/>
        <v>14670</v>
      </c>
      <c r="L30" s="29">
        <f t="shared" si="4"/>
        <v>14875</v>
      </c>
      <c r="M30" s="28">
        <f t="shared" si="4"/>
        <v>1.476</v>
      </c>
      <c r="N30" s="27">
        <f t="shared" si="4"/>
        <v>1.0918000000000001</v>
      </c>
      <c r="O30" s="26">
        <f t="shared" si="4"/>
        <v>121.1</v>
      </c>
      <c r="P30" s="25">
        <f t="shared" si="4"/>
        <v>10420.32</v>
      </c>
      <c r="Q30" s="25">
        <f t="shared" si="4"/>
        <v>10365.6</v>
      </c>
      <c r="R30" s="25">
        <f t="shared" si="4"/>
        <v>13624.290163033522</v>
      </c>
      <c r="S30" s="24">
        <f t="shared" si="4"/>
        <v>1.4762</v>
      </c>
    </row>
    <row r="31" spans="2:19" s="5" customFormat="1" ht="13.5" thickBot="1">
      <c r="B31" s="23" t="s">
        <v>13</v>
      </c>
      <c r="C31" s="22">
        <f t="shared" ref="C31:S31" si="5">MIN(C9:C28)</f>
        <v>13215</v>
      </c>
      <c r="D31" s="21">
        <f t="shared" si="5"/>
        <v>13235</v>
      </c>
      <c r="E31" s="20">
        <f t="shared" si="5"/>
        <v>13225</v>
      </c>
      <c r="F31" s="22">
        <f t="shared" si="5"/>
        <v>13200</v>
      </c>
      <c r="G31" s="21">
        <f t="shared" si="5"/>
        <v>13225</v>
      </c>
      <c r="H31" s="20">
        <f t="shared" si="5"/>
        <v>13212.5</v>
      </c>
      <c r="I31" s="22">
        <f t="shared" si="5"/>
        <v>13150</v>
      </c>
      <c r="J31" s="21">
        <f t="shared" si="5"/>
        <v>13200</v>
      </c>
      <c r="K31" s="20">
        <f t="shared" si="5"/>
        <v>13175</v>
      </c>
      <c r="L31" s="19">
        <f t="shared" si="5"/>
        <v>13235</v>
      </c>
      <c r="M31" s="18">
        <f t="shared" si="5"/>
        <v>1.4112</v>
      </c>
      <c r="N31" s="17">
        <f t="shared" si="5"/>
        <v>1.0744</v>
      </c>
      <c r="O31" s="16">
        <f t="shared" si="5"/>
        <v>116.68</v>
      </c>
      <c r="P31" s="15">
        <f t="shared" si="5"/>
        <v>9208.06</v>
      </c>
      <c r="Q31" s="15">
        <f t="shared" si="5"/>
        <v>9206.7800000000007</v>
      </c>
      <c r="R31" s="15">
        <f t="shared" si="5"/>
        <v>12146.659324522761</v>
      </c>
      <c r="S31" s="14">
        <f t="shared" si="5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26</v>
      </c>
    </row>
    <row r="6" spans="1:25" ht="13.5" thickBot="1">
      <c r="B6" s="1">
        <v>42373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42373</v>
      </c>
      <c r="C9" s="46">
        <v>8510</v>
      </c>
      <c r="D9" s="45">
        <v>8515</v>
      </c>
      <c r="E9" s="44">
        <f t="shared" ref="E9:E28" si="0">AVERAGE(C9:D9)</f>
        <v>8512.5</v>
      </c>
      <c r="F9" s="46">
        <v>8555</v>
      </c>
      <c r="G9" s="45">
        <v>8565</v>
      </c>
      <c r="H9" s="44">
        <f t="shared" ref="H9:H28" si="1">AVERAGE(F9:G9)</f>
        <v>8560</v>
      </c>
      <c r="I9" s="46">
        <v>8695</v>
      </c>
      <c r="J9" s="45">
        <v>8795</v>
      </c>
      <c r="K9" s="44">
        <f t="shared" ref="K9:K28" si="2">AVERAGE(I9:J9)</f>
        <v>8745</v>
      </c>
      <c r="L9" s="46">
        <v>8795</v>
      </c>
      <c r="M9" s="45">
        <v>8895</v>
      </c>
      <c r="N9" s="44">
        <f t="shared" ref="N9:N28" si="3">AVERAGE(L9:M9)</f>
        <v>8845</v>
      </c>
      <c r="O9" s="46">
        <v>8855</v>
      </c>
      <c r="P9" s="45">
        <v>8955</v>
      </c>
      <c r="Q9" s="44">
        <f t="shared" ref="Q9:Q28" si="4">AVERAGE(O9:P9)</f>
        <v>8905</v>
      </c>
      <c r="R9" s="52">
        <v>8515</v>
      </c>
      <c r="S9" s="51">
        <v>1.476</v>
      </c>
      <c r="T9" s="53">
        <v>1.0909</v>
      </c>
      <c r="U9" s="50">
        <v>119.07</v>
      </c>
      <c r="V9" s="43">
        <v>5768.97</v>
      </c>
      <c r="W9" s="43">
        <v>5802.06</v>
      </c>
      <c r="X9" s="49">
        <f t="shared" ref="X9:X28" si="5">R9/T9</f>
        <v>7805.4817123476032</v>
      </c>
      <c r="Y9" s="48">
        <v>1.4762</v>
      </c>
    </row>
    <row r="10" spans="1:25">
      <c r="B10" s="47">
        <v>42374</v>
      </c>
      <c r="C10" s="46">
        <v>8610</v>
      </c>
      <c r="D10" s="45">
        <v>8620</v>
      </c>
      <c r="E10" s="44">
        <f t="shared" si="0"/>
        <v>8615</v>
      </c>
      <c r="F10" s="46">
        <v>8605</v>
      </c>
      <c r="G10" s="45">
        <v>8610</v>
      </c>
      <c r="H10" s="44">
        <f t="shared" si="1"/>
        <v>8607.5</v>
      </c>
      <c r="I10" s="46">
        <v>8750</v>
      </c>
      <c r="J10" s="45">
        <v>8850</v>
      </c>
      <c r="K10" s="44">
        <f t="shared" si="2"/>
        <v>8800</v>
      </c>
      <c r="L10" s="46">
        <v>8850</v>
      </c>
      <c r="M10" s="45">
        <v>8950</v>
      </c>
      <c r="N10" s="44">
        <f t="shared" si="3"/>
        <v>8900</v>
      </c>
      <c r="O10" s="46">
        <v>8910</v>
      </c>
      <c r="P10" s="45">
        <v>9010</v>
      </c>
      <c r="Q10" s="44">
        <f t="shared" si="4"/>
        <v>8960</v>
      </c>
      <c r="R10" s="52">
        <v>8620</v>
      </c>
      <c r="S10" s="51">
        <v>1.4682999999999999</v>
      </c>
      <c r="T10" s="51">
        <v>1.0752999999999999</v>
      </c>
      <c r="U10" s="50">
        <v>118.93</v>
      </c>
      <c r="V10" s="43">
        <v>5870.73</v>
      </c>
      <c r="W10" s="43">
        <v>5863.13</v>
      </c>
      <c r="X10" s="49">
        <f t="shared" si="5"/>
        <v>8016.3675253417659</v>
      </c>
      <c r="Y10" s="48">
        <v>1.4684999999999999</v>
      </c>
    </row>
    <row r="11" spans="1:25">
      <c r="B11" s="47">
        <v>42375</v>
      </c>
      <c r="C11" s="46">
        <v>8470</v>
      </c>
      <c r="D11" s="45">
        <v>8480</v>
      </c>
      <c r="E11" s="44">
        <f t="shared" si="0"/>
        <v>8475</v>
      </c>
      <c r="F11" s="46">
        <v>8520</v>
      </c>
      <c r="G11" s="45">
        <v>8540</v>
      </c>
      <c r="H11" s="44">
        <f t="shared" si="1"/>
        <v>8530</v>
      </c>
      <c r="I11" s="46">
        <v>8665</v>
      </c>
      <c r="J11" s="45">
        <v>8765</v>
      </c>
      <c r="K11" s="44">
        <f t="shared" si="2"/>
        <v>8715</v>
      </c>
      <c r="L11" s="46">
        <v>8765</v>
      </c>
      <c r="M11" s="45">
        <v>8865</v>
      </c>
      <c r="N11" s="44">
        <f t="shared" si="3"/>
        <v>8815</v>
      </c>
      <c r="O11" s="46">
        <v>8825</v>
      </c>
      <c r="P11" s="45">
        <v>8925</v>
      </c>
      <c r="Q11" s="44">
        <f t="shared" si="4"/>
        <v>8875</v>
      </c>
      <c r="R11" s="52">
        <v>8480</v>
      </c>
      <c r="S11" s="51">
        <v>1.4643999999999999</v>
      </c>
      <c r="T11" s="51">
        <v>1.0744</v>
      </c>
      <c r="U11" s="50">
        <v>118.36</v>
      </c>
      <c r="V11" s="43">
        <v>5790.77</v>
      </c>
      <c r="W11" s="43">
        <v>5830.94</v>
      </c>
      <c r="X11" s="49">
        <f t="shared" si="5"/>
        <v>7892.7773641102012</v>
      </c>
      <c r="Y11" s="48">
        <v>1.4645999999999999</v>
      </c>
    </row>
    <row r="12" spans="1:25">
      <c r="B12" s="47">
        <v>42376</v>
      </c>
      <c r="C12" s="46">
        <v>8310</v>
      </c>
      <c r="D12" s="45">
        <v>8315</v>
      </c>
      <c r="E12" s="44">
        <f t="shared" si="0"/>
        <v>8312.5</v>
      </c>
      <c r="F12" s="46">
        <v>8370</v>
      </c>
      <c r="G12" s="45">
        <v>8375</v>
      </c>
      <c r="H12" s="44">
        <f t="shared" si="1"/>
        <v>8372.5</v>
      </c>
      <c r="I12" s="46">
        <v>8505</v>
      </c>
      <c r="J12" s="45">
        <v>8605</v>
      </c>
      <c r="K12" s="44">
        <f t="shared" si="2"/>
        <v>8555</v>
      </c>
      <c r="L12" s="46">
        <v>8605</v>
      </c>
      <c r="M12" s="45">
        <v>8705</v>
      </c>
      <c r="N12" s="44">
        <f t="shared" si="3"/>
        <v>8655</v>
      </c>
      <c r="O12" s="46">
        <v>8665</v>
      </c>
      <c r="P12" s="45">
        <v>8765</v>
      </c>
      <c r="Q12" s="44">
        <f t="shared" si="4"/>
        <v>8715</v>
      </c>
      <c r="R12" s="52">
        <v>8315</v>
      </c>
      <c r="S12" s="51">
        <v>1.4572000000000001</v>
      </c>
      <c r="T12" s="51">
        <v>1.0859000000000001</v>
      </c>
      <c r="U12" s="50">
        <v>117.61</v>
      </c>
      <c r="V12" s="43">
        <v>5706.15</v>
      </c>
      <c r="W12" s="43">
        <v>5746.53</v>
      </c>
      <c r="X12" s="49">
        <f t="shared" si="5"/>
        <v>7657.2428400405188</v>
      </c>
      <c r="Y12" s="48">
        <v>1.4574</v>
      </c>
    </row>
    <row r="13" spans="1:25">
      <c r="B13" s="47">
        <v>42377</v>
      </c>
      <c r="C13" s="46">
        <v>8400</v>
      </c>
      <c r="D13" s="45">
        <v>8405</v>
      </c>
      <c r="E13" s="44">
        <f t="shared" si="0"/>
        <v>8402.5</v>
      </c>
      <c r="F13" s="46">
        <v>8460</v>
      </c>
      <c r="G13" s="45">
        <v>8465</v>
      </c>
      <c r="H13" s="44">
        <f t="shared" si="1"/>
        <v>8462.5</v>
      </c>
      <c r="I13" s="46">
        <v>8600</v>
      </c>
      <c r="J13" s="45">
        <v>8700</v>
      </c>
      <c r="K13" s="44">
        <f t="shared" si="2"/>
        <v>8650</v>
      </c>
      <c r="L13" s="46">
        <v>8700</v>
      </c>
      <c r="M13" s="45">
        <v>8800</v>
      </c>
      <c r="N13" s="44">
        <f t="shared" si="3"/>
        <v>8750</v>
      </c>
      <c r="O13" s="46">
        <v>8760</v>
      </c>
      <c r="P13" s="45">
        <v>8860</v>
      </c>
      <c r="Q13" s="44">
        <f t="shared" si="4"/>
        <v>8810</v>
      </c>
      <c r="R13" s="52">
        <v>8405</v>
      </c>
      <c r="S13" s="51">
        <v>1.458</v>
      </c>
      <c r="T13" s="51">
        <v>1.0866</v>
      </c>
      <c r="U13" s="50">
        <v>118.36</v>
      </c>
      <c r="V13" s="43">
        <v>5764.75</v>
      </c>
      <c r="W13" s="43">
        <v>5805.1</v>
      </c>
      <c r="X13" s="49">
        <f t="shared" si="5"/>
        <v>7735.1371249769927</v>
      </c>
      <c r="Y13" s="48">
        <v>1.4581999999999999</v>
      </c>
    </row>
    <row r="14" spans="1:25">
      <c r="B14" s="47">
        <v>42380</v>
      </c>
      <c r="C14" s="46">
        <v>8300</v>
      </c>
      <c r="D14" s="45">
        <v>8310</v>
      </c>
      <c r="E14" s="44">
        <f t="shared" si="0"/>
        <v>8305</v>
      </c>
      <c r="F14" s="46">
        <v>8360</v>
      </c>
      <c r="G14" s="45">
        <v>8370</v>
      </c>
      <c r="H14" s="44">
        <f t="shared" si="1"/>
        <v>8365</v>
      </c>
      <c r="I14" s="46">
        <v>8500</v>
      </c>
      <c r="J14" s="45">
        <v>8600</v>
      </c>
      <c r="K14" s="44">
        <f t="shared" si="2"/>
        <v>8550</v>
      </c>
      <c r="L14" s="46">
        <v>8600</v>
      </c>
      <c r="M14" s="45">
        <v>8700</v>
      </c>
      <c r="N14" s="44">
        <f t="shared" si="3"/>
        <v>8650</v>
      </c>
      <c r="O14" s="46">
        <v>8660</v>
      </c>
      <c r="P14" s="45">
        <v>8760</v>
      </c>
      <c r="Q14" s="44">
        <f t="shared" si="4"/>
        <v>8710</v>
      </c>
      <c r="R14" s="52">
        <v>8310</v>
      </c>
      <c r="S14" s="51">
        <v>1.4579</v>
      </c>
      <c r="T14" s="51">
        <v>1.0899000000000001</v>
      </c>
      <c r="U14" s="50">
        <v>117.74</v>
      </c>
      <c r="V14" s="43">
        <v>5699.98</v>
      </c>
      <c r="W14" s="43">
        <v>5740.35</v>
      </c>
      <c r="X14" s="49">
        <f t="shared" si="5"/>
        <v>7624.552711257913</v>
      </c>
      <c r="Y14" s="48">
        <v>1.4581</v>
      </c>
    </row>
    <row r="15" spans="1:25">
      <c r="B15" s="47">
        <v>42381</v>
      </c>
      <c r="C15" s="46">
        <v>8175</v>
      </c>
      <c r="D15" s="45">
        <v>8180</v>
      </c>
      <c r="E15" s="44">
        <f t="shared" si="0"/>
        <v>8177.5</v>
      </c>
      <c r="F15" s="46">
        <v>8190</v>
      </c>
      <c r="G15" s="45">
        <v>8195</v>
      </c>
      <c r="H15" s="44">
        <f t="shared" si="1"/>
        <v>8192.5</v>
      </c>
      <c r="I15" s="46">
        <v>8340</v>
      </c>
      <c r="J15" s="45">
        <v>8440</v>
      </c>
      <c r="K15" s="44">
        <f t="shared" si="2"/>
        <v>8390</v>
      </c>
      <c r="L15" s="46">
        <v>8440</v>
      </c>
      <c r="M15" s="45">
        <v>8540</v>
      </c>
      <c r="N15" s="44">
        <f t="shared" si="3"/>
        <v>8490</v>
      </c>
      <c r="O15" s="46">
        <v>8500</v>
      </c>
      <c r="P15" s="45">
        <v>8600</v>
      </c>
      <c r="Q15" s="44">
        <f t="shared" si="4"/>
        <v>8550</v>
      </c>
      <c r="R15" s="52">
        <v>8180</v>
      </c>
      <c r="S15" s="51">
        <v>1.4429000000000001</v>
      </c>
      <c r="T15" s="51">
        <v>1.0843</v>
      </c>
      <c r="U15" s="50">
        <v>117.88</v>
      </c>
      <c r="V15" s="43">
        <v>5669.14</v>
      </c>
      <c r="W15" s="43">
        <v>5678.75</v>
      </c>
      <c r="X15" s="49">
        <f t="shared" si="5"/>
        <v>7544.0376279627408</v>
      </c>
      <c r="Y15" s="48">
        <v>1.4431</v>
      </c>
    </row>
    <row r="16" spans="1:25">
      <c r="B16" s="47">
        <v>42382</v>
      </c>
      <c r="C16" s="46">
        <v>8250</v>
      </c>
      <c r="D16" s="45">
        <v>8260</v>
      </c>
      <c r="E16" s="44">
        <f t="shared" si="0"/>
        <v>8255</v>
      </c>
      <c r="F16" s="46">
        <v>8285</v>
      </c>
      <c r="G16" s="45">
        <v>8290</v>
      </c>
      <c r="H16" s="44">
        <f t="shared" si="1"/>
        <v>8287.5</v>
      </c>
      <c r="I16" s="46">
        <v>8430</v>
      </c>
      <c r="J16" s="45">
        <v>8530</v>
      </c>
      <c r="K16" s="44">
        <f t="shared" si="2"/>
        <v>8480</v>
      </c>
      <c r="L16" s="46">
        <v>8530</v>
      </c>
      <c r="M16" s="45">
        <v>8630</v>
      </c>
      <c r="N16" s="44">
        <f t="shared" si="3"/>
        <v>8580</v>
      </c>
      <c r="O16" s="46">
        <v>8600</v>
      </c>
      <c r="P16" s="45">
        <v>8700</v>
      </c>
      <c r="Q16" s="44">
        <f t="shared" si="4"/>
        <v>8650</v>
      </c>
      <c r="R16" s="52">
        <v>8260</v>
      </c>
      <c r="S16" s="51">
        <v>1.4406000000000001</v>
      </c>
      <c r="T16" s="51">
        <v>1.0814999999999999</v>
      </c>
      <c r="U16" s="50">
        <v>118.12</v>
      </c>
      <c r="V16" s="43">
        <v>5733.72</v>
      </c>
      <c r="W16" s="43">
        <v>5753.75</v>
      </c>
      <c r="X16" s="49">
        <f t="shared" si="5"/>
        <v>7637.5404530744345</v>
      </c>
      <c r="Y16" s="48">
        <v>1.4408000000000001</v>
      </c>
    </row>
    <row r="17" spans="2:25">
      <c r="B17" s="47">
        <v>42383</v>
      </c>
      <c r="C17" s="46">
        <v>8345</v>
      </c>
      <c r="D17" s="45">
        <v>8350</v>
      </c>
      <c r="E17" s="44">
        <f t="shared" si="0"/>
        <v>8347.5</v>
      </c>
      <c r="F17" s="46">
        <v>8375</v>
      </c>
      <c r="G17" s="45">
        <v>8380</v>
      </c>
      <c r="H17" s="44">
        <f t="shared" si="1"/>
        <v>8377.5</v>
      </c>
      <c r="I17" s="46">
        <v>8520</v>
      </c>
      <c r="J17" s="45">
        <v>8620</v>
      </c>
      <c r="K17" s="44">
        <f t="shared" si="2"/>
        <v>8570</v>
      </c>
      <c r="L17" s="46">
        <v>8620</v>
      </c>
      <c r="M17" s="45">
        <v>8720</v>
      </c>
      <c r="N17" s="44">
        <f t="shared" si="3"/>
        <v>8670</v>
      </c>
      <c r="O17" s="46">
        <v>8690</v>
      </c>
      <c r="P17" s="45">
        <v>8790</v>
      </c>
      <c r="Q17" s="44">
        <f t="shared" si="4"/>
        <v>8740</v>
      </c>
      <c r="R17" s="52">
        <v>8350</v>
      </c>
      <c r="S17" s="51">
        <v>1.4395</v>
      </c>
      <c r="T17" s="51">
        <v>1.0886</v>
      </c>
      <c r="U17" s="50">
        <v>117.85</v>
      </c>
      <c r="V17" s="43">
        <v>5800.63</v>
      </c>
      <c r="W17" s="43">
        <v>5820.66</v>
      </c>
      <c r="X17" s="49">
        <f t="shared" si="5"/>
        <v>7670.402351644314</v>
      </c>
      <c r="Y17" s="48">
        <v>1.4397</v>
      </c>
    </row>
    <row r="18" spans="2:25">
      <c r="B18" s="47">
        <v>42384</v>
      </c>
      <c r="C18" s="46">
        <v>8375</v>
      </c>
      <c r="D18" s="45">
        <v>8380</v>
      </c>
      <c r="E18" s="44">
        <f t="shared" si="0"/>
        <v>8377.5</v>
      </c>
      <c r="F18" s="46">
        <v>8405</v>
      </c>
      <c r="G18" s="45">
        <v>8410</v>
      </c>
      <c r="H18" s="44">
        <f t="shared" si="1"/>
        <v>8407.5</v>
      </c>
      <c r="I18" s="46">
        <v>8550</v>
      </c>
      <c r="J18" s="45">
        <v>8650</v>
      </c>
      <c r="K18" s="44">
        <f t="shared" si="2"/>
        <v>8600</v>
      </c>
      <c r="L18" s="46">
        <v>8650</v>
      </c>
      <c r="M18" s="45">
        <v>8750</v>
      </c>
      <c r="N18" s="44">
        <f t="shared" si="3"/>
        <v>8700</v>
      </c>
      <c r="O18" s="46">
        <v>8720</v>
      </c>
      <c r="P18" s="45">
        <v>8820</v>
      </c>
      <c r="Q18" s="44">
        <f t="shared" si="4"/>
        <v>8770</v>
      </c>
      <c r="R18" s="52">
        <v>8380</v>
      </c>
      <c r="S18" s="51">
        <v>1.4341999999999999</v>
      </c>
      <c r="T18" s="51">
        <v>1.0909</v>
      </c>
      <c r="U18" s="50">
        <v>117.32</v>
      </c>
      <c r="V18" s="43">
        <v>5842.98</v>
      </c>
      <c r="W18" s="43">
        <v>5863.08</v>
      </c>
      <c r="X18" s="49">
        <f t="shared" si="5"/>
        <v>7681.7306810890095</v>
      </c>
      <c r="Y18" s="48">
        <v>1.4343999999999999</v>
      </c>
    </row>
    <row r="19" spans="2:25">
      <c r="B19" s="47">
        <v>42387</v>
      </c>
      <c r="C19" s="46">
        <v>8495</v>
      </c>
      <c r="D19" s="45">
        <v>8500</v>
      </c>
      <c r="E19" s="44">
        <f t="shared" si="0"/>
        <v>8497.5</v>
      </c>
      <c r="F19" s="46">
        <v>8560</v>
      </c>
      <c r="G19" s="45">
        <v>8570</v>
      </c>
      <c r="H19" s="44">
        <f t="shared" si="1"/>
        <v>8565</v>
      </c>
      <c r="I19" s="46">
        <v>8715</v>
      </c>
      <c r="J19" s="45">
        <v>8815</v>
      </c>
      <c r="K19" s="44">
        <f t="shared" si="2"/>
        <v>8765</v>
      </c>
      <c r="L19" s="46">
        <v>8815</v>
      </c>
      <c r="M19" s="45">
        <v>8915</v>
      </c>
      <c r="N19" s="44">
        <f t="shared" si="3"/>
        <v>8865</v>
      </c>
      <c r="O19" s="46">
        <v>8885</v>
      </c>
      <c r="P19" s="45">
        <v>8985</v>
      </c>
      <c r="Q19" s="44">
        <f t="shared" si="4"/>
        <v>8935</v>
      </c>
      <c r="R19" s="52">
        <v>8500</v>
      </c>
      <c r="S19" s="51">
        <v>1.4300999999999999</v>
      </c>
      <c r="T19" s="51">
        <v>1.0895999999999999</v>
      </c>
      <c r="U19" s="50">
        <v>117.34</v>
      </c>
      <c r="V19" s="43">
        <v>5943.64</v>
      </c>
      <c r="W19" s="43">
        <v>5991.75</v>
      </c>
      <c r="X19" s="49">
        <f t="shared" si="5"/>
        <v>7801.0279001468434</v>
      </c>
      <c r="Y19" s="48">
        <v>1.4302999999999999</v>
      </c>
    </row>
    <row r="20" spans="2:25">
      <c r="B20" s="47">
        <v>42388</v>
      </c>
      <c r="C20" s="46">
        <v>8675</v>
      </c>
      <c r="D20" s="45">
        <v>8680</v>
      </c>
      <c r="E20" s="44">
        <f t="shared" si="0"/>
        <v>8677.5</v>
      </c>
      <c r="F20" s="46">
        <v>8700</v>
      </c>
      <c r="G20" s="45">
        <v>8705</v>
      </c>
      <c r="H20" s="44">
        <f t="shared" si="1"/>
        <v>8702.5</v>
      </c>
      <c r="I20" s="46">
        <v>8850</v>
      </c>
      <c r="J20" s="45">
        <v>8950</v>
      </c>
      <c r="K20" s="44">
        <f t="shared" si="2"/>
        <v>8900</v>
      </c>
      <c r="L20" s="46">
        <v>8950</v>
      </c>
      <c r="M20" s="45">
        <v>9050</v>
      </c>
      <c r="N20" s="44">
        <f t="shared" si="3"/>
        <v>9000</v>
      </c>
      <c r="O20" s="46">
        <v>9020</v>
      </c>
      <c r="P20" s="45">
        <v>9120</v>
      </c>
      <c r="Q20" s="44">
        <f t="shared" si="4"/>
        <v>9070</v>
      </c>
      <c r="R20" s="52">
        <v>8680</v>
      </c>
      <c r="S20" s="51">
        <v>1.4219999999999999</v>
      </c>
      <c r="T20" s="51">
        <v>1.0874999999999999</v>
      </c>
      <c r="U20" s="50">
        <v>117.88</v>
      </c>
      <c r="V20" s="43">
        <v>6104.08</v>
      </c>
      <c r="W20" s="43">
        <v>6120.8</v>
      </c>
      <c r="X20" s="49">
        <f t="shared" si="5"/>
        <v>7981.6091954022995</v>
      </c>
      <c r="Y20" s="48">
        <v>1.4221999999999999</v>
      </c>
    </row>
    <row r="21" spans="2:25">
      <c r="B21" s="47">
        <v>42389</v>
      </c>
      <c r="C21" s="46">
        <v>8560</v>
      </c>
      <c r="D21" s="45">
        <v>8565</v>
      </c>
      <c r="E21" s="44">
        <f t="shared" si="0"/>
        <v>8562.5</v>
      </c>
      <c r="F21" s="46">
        <v>8610</v>
      </c>
      <c r="G21" s="45">
        <v>8630</v>
      </c>
      <c r="H21" s="44">
        <f t="shared" si="1"/>
        <v>8620</v>
      </c>
      <c r="I21" s="46">
        <v>8770</v>
      </c>
      <c r="J21" s="45">
        <v>8870</v>
      </c>
      <c r="K21" s="44">
        <f t="shared" si="2"/>
        <v>8820</v>
      </c>
      <c r="L21" s="46">
        <v>8870</v>
      </c>
      <c r="M21" s="45">
        <v>8970</v>
      </c>
      <c r="N21" s="44">
        <f t="shared" si="3"/>
        <v>8920</v>
      </c>
      <c r="O21" s="46">
        <v>8940</v>
      </c>
      <c r="P21" s="45">
        <v>9040</v>
      </c>
      <c r="Q21" s="44">
        <f t="shared" si="4"/>
        <v>8990</v>
      </c>
      <c r="R21" s="52">
        <v>8565</v>
      </c>
      <c r="S21" s="51">
        <v>1.4161999999999999</v>
      </c>
      <c r="T21" s="51">
        <v>1.0914999999999999</v>
      </c>
      <c r="U21" s="50">
        <v>116.68</v>
      </c>
      <c r="V21" s="43">
        <v>6047.87</v>
      </c>
      <c r="W21" s="43">
        <v>6092.91</v>
      </c>
      <c r="X21" s="49">
        <f t="shared" si="5"/>
        <v>7846.9995419147972</v>
      </c>
      <c r="Y21" s="48">
        <v>1.4164000000000001</v>
      </c>
    </row>
    <row r="22" spans="2:25">
      <c r="B22" s="47">
        <v>42390</v>
      </c>
      <c r="C22" s="46">
        <v>8500</v>
      </c>
      <c r="D22" s="45">
        <v>8505</v>
      </c>
      <c r="E22" s="44">
        <f t="shared" si="0"/>
        <v>8502.5</v>
      </c>
      <c r="F22" s="46">
        <v>8550</v>
      </c>
      <c r="G22" s="45">
        <v>8560</v>
      </c>
      <c r="H22" s="44">
        <f t="shared" si="1"/>
        <v>8555</v>
      </c>
      <c r="I22" s="46">
        <v>8705</v>
      </c>
      <c r="J22" s="45">
        <v>8805</v>
      </c>
      <c r="K22" s="44">
        <f t="shared" si="2"/>
        <v>8755</v>
      </c>
      <c r="L22" s="46">
        <v>8805</v>
      </c>
      <c r="M22" s="45">
        <v>8905</v>
      </c>
      <c r="N22" s="44">
        <f t="shared" si="3"/>
        <v>8855</v>
      </c>
      <c r="O22" s="46">
        <v>8875</v>
      </c>
      <c r="P22" s="45">
        <v>8975</v>
      </c>
      <c r="Q22" s="44">
        <f t="shared" si="4"/>
        <v>8925</v>
      </c>
      <c r="R22" s="52">
        <v>8505</v>
      </c>
      <c r="S22" s="51">
        <v>1.4112</v>
      </c>
      <c r="T22" s="51">
        <v>1.0902000000000001</v>
      </c>
      <c r="U22" s="50">
        <v>116.95</v>
      </c>
      <c r="V22" s="43">
        <v>6026.79</v>
      </c>
      <c r="W22" s="43">
        <v>6064.9</v>
      </c>
      <c r="X22" s="49">
        <f t="shared" si="5"/>
        <v>7801.3208585580624</v>
      </c>
      <c r="Y22" s="48">
        <v>1.4114</v>
      </c>
    </row>
    <row r="23" spans="2:25">
      <c r="B23" s="47">
        <v>42391</v>
      </c>
      <c r="C23" s="46">
        <v>8720</v>
      </c>
      <c r="D23" s="45">
        <v>8725</v>
      </c>
      <c r="E23" s="44">
        <f t="shared" si="0"/>
        <v>8722.5</v>
      </c>
      <c r="F23" s="46">
        <v>8760</v>
      </c>
      <c r="G23" s="45">
        <v>8765</v>
      </c>
      <c r="H23" s="44">
        <f t="shared" si="1"/>
        <v>8762.5</v>
      </c>
      <c r="I23" s="46">
        <v>8915</v>
      </c>
      <c r="J23" s="45">
        <v>9015</v>
      </c>
      <c r="K23" s="44">
        <f t="shared" si="2"/>
        <v>8965</v>
      </c>
      <c r="L23" s="46">
        <v>9015</v>
      </c>
      <c r="M23" s="45">
        <v>9115</v>
      </c>
      <c r="N23" s="44">
        <f t="shared" si="3"/>
        <v>9065</v>
      </c>
      <c r="O23" s="46">
        <v>9085</v>
      </c>
      <c r="P23" s="45">
        <v>9185</v>
      </c>
      <c r="Q23" s="44">
        <f t="shared" si="4"/>
        <v>9135</v>
      </c>
      <c r="R23" s="52">
        <v>8725</v>
      </c>
      <c r="S23" s="51">
        <v>1.4323999999999999</v>
      </c>
      <c r="T23" s="51">
        <v>1.0819000000000001</v>
      </c>
      <c r="U23" s="50">
        <v>118.24</v>
      </c>
      <c r="V23" s="43">
        <v>6091.18</v>
      </c>
      <c r="W23" s="43">
        <v>6118.25</v>
      </c>
      <c r="X23" s="49">
        <f t="shared" si="5"/>
        <v>8064.5161290322576</v>
      </c>
      <c r="Y23" s="48">
        <v>1.4326000000000001</v>
      </c>
    </row>
    <row r="24" spans="2:25">
      <c r="B24" s="47">
        <v>42394</v>
      </c>
      <c r="C24" s="46">
        <v>8550</v>
      </c>
      <c r="D24" s="45">
        <v>8555</v>
      </c>
      <c r="E24" s="44">
        <f t="shared" si="0"/>
        <v>8552.5</v>
      </c>
      <c r="F24" s="46">
        <v>8590</v>
      </c>
      <c r="G24" s="45">
        <v>8610</v>
      </c>
      <c r="H24" s="44">
        <f t="shared" si="1"/>
        <v>8600</v>
      </c>
      <c r="I24" s="46">
        <v>8750</v>
      </c>
      <c r="J24" s="45">
        <v>8850</v>
      </c>
      <c r="K24" s="44">
        <f t="shared" si="2"/>
        <v>8800</v>
      </c>
      <c r="L24" s="46">
        <v>8850</v>
      </c>
      <c r="M24" s="45">
        <v>8950</v>
      </c>
      <c r="N24" s="44">
        <f t="shared" si="3"/>
        <v>8900</v>
      </c>
      <c r="O24" s="46">
        <v>8920</v>
      </c>
      <c r="P24" s="45">
        <v>9020</v>
      </c>
      <c r="Q24" s="44">
        <f t="shared" si="4"/>
        <v>8970</v>
      </c>
      <c r="R24" s="52">
        <v>8555</v>
      </c>
      <c r="S24" s="51">
        <v>1.4269000000000001</v>
      </c>
      <c r="T24" s="51">
        <v>1.0818000000000001</v>
      </c>
      <c r="U24" s="50">
        <v>118.58</v>
      </c>
      <c r="V24" s="43">
        <v>5995.51</v>
      </c>
      <c r="W24" s="43">
        <v>6033.21</v>
      </c>
      <c r="X24" s="49">
        <f t="shared" si="5"/>
        <v>7908.1161027916432</v>
      </c>
      <c r="Y24" s="48">
        <v>1.4271</v>
      </c>
    </row>
    <row r="25" spans="2:25">
      <c r="B25" s="47">
        <v>42395</v>
      </c>
      <c r="C25" s="46">
        <v>8540</v>
      </c>
      <c r="D25" s="45">
        <v>8545</v>
      </c>
      <c r="E25" s="44">
        <f t="shared" si="0"/>
        <v>8542.5</v>
      </c>
      <c r="F25" s="46">
        <v>8590</v>
      </c>
      <c r="G25" s="45">
        <v>8595</v>
      </c>
      <c r="H25" s="44">
        <f t="shared" si="1"/>
        <v>8592.5</v>
      </c>
      <c r="I25" s="46">
        <v>8745</v>
      </c>
      <c r="J25" s="45">
        <v>8845</v>
      </c>
      <c r="K25" s="44">
        <f t="shared" si="2"/>
        <v>8795</v>
      </c>
      <c r="L25" s="46">
        <v>8845</v>
      </c>
      <c r="M25" s="45">
        <v>8945</v>
      </c>
      <c r="N25" s="44">
        <f t="shared" si="3"/>
        <v>8895</v>
      </c>
      <c r="O25" s="46">
        <v>8915</v>
      </c>
      <c r="P25" s="45">
        <v>9015</v>
      </c>
      <c r="Q25" s="44">
        <f t="shared" si="4"/>
        <v>8965</v>
      </c>
      <c r="R25" s="52">
        <v>8545</v>
      </c>
      <c r="S25" s="51">
        <v>1.425</v>
      </c>
      <c r="T25" s="51">
        <v>1.0826</v>
      </c>
      <c r="U25" s="50">
        <v>118.37</v>
      </c>
      <c r="V25" s="43">
        <v>5996.49</v>
      </c>
      <c r="W25" s="43">
        <v>6030.31</v>
      </c>
      <c r="X25" s="49">
        <f t="shared" si="5"/>
        <v>7893.0352854239791</v>
      </c>
      <c r="Y25" s="48">
        <v>1.4253</v>
      </c>
    </row>
    <row r="26" spans="2:25">
      <c r="B26" s="47">
        <v>42396</v>
      </c>
      <c r="C26" s="46">
        <v>8650</v>
      </c>
      <c r="D26" s="45">
        <v>8655</v>
      </c>
      <c r="E26" s="44">
        <f t="shared" si="0"/>
        <v>8652.5</v>
      </c>
      <c r="F26" s="46">
        <v>8695</v>
      </c>
      <c r="G26" s="45">
        <v>8700</v>
      </c>
      <c r="H26" s="44">
        <f t="shared" si="1"/>
        <v>8697.5</v>
      </c>
      <c r="I26" s="46">
        <v>8855</v>
      </c>
      <c r="J26" s="45">
        <v>8955</v>
      </c>
      <c r="K26" s="44">
        <f t="shared" si="2"/>
        <v>8905</v>
      </c>
      <c r="L26" s="46">
        <v>8955</v>
      </c>
      <c r="M26" s="45">
        <v>9055</v>
      </c>
      <c r="N26" s="44">
        <f t="shared" si="3"/>
        <v>9005</v>
      </c>
      <c r="O26" s="46">
        <v>9025</v>
      </c>
      <c r="P26" s="45">
        <v>9125</v>
      </c>
      <c r="Q26" s="44">
        <f t="shared" si="4"/>
        <v>9075</v>
      </c>
      <c r="R26" s="52">
        <v>8655</v>
      </c>
      <c r="S26" s="51">
        <v>1.4340999999999999</v>
      </c>
      <c r="T26" s="51">
        <v>1.0889</v>
      </c>
      <c r="U26" s="50">
        <v>118.39</v>
      </c>
      <c r="V26" s="43">
        <v>6035.14</v>
      </c>
      <c r="W26" s="43">
        <v>6065.25</v>
      </c>
      <c r="X26" s="49">
        <f t="shared" si="5"/>
        <v>7948.3882817522272</v>
      </c>
      <c r="Y26" s="48">
        <v>1.4343999999999999</v>
      </c>
    </row>
    <row r="27" spans="2:25">
      <c r="B27" s="47">
        <v>42397</v>
      </c>
      <c r="C27" s="46">
        <v>8560</v>
      </c>
      <c r="D27" s="45">
        <v>8570</v>
      </c>
      <c r="E27" s="44">
        <f t="shared" si="0"/>
        <v>8565</v>
      </c>
      <c r="F27" s="46">
        <v>8620</v>
      </c>
      <c r="G27" s="45">
        <v>8640</v>
      </c>
      <c r="H27" s="44">
        <f t="shared" si="1"/>
        <v>8630</v>
      </c>
      <c r="I27" s="46">
        <v>8785</v>
      </c>
      <c r="J27" s="45">
        <v>8885</v>
      </c>
      <c r="K27" s="44">
        <f t="shared" si="2"/>
        <v>8835</v>
      </c>
      <c r="L27" s="46">
        <v>8885</v>
      </c>
      <c r="M27" s="45">
        <v>8985</v>
      </c>
      <c r="N27" s="44">
        <f t="shared" si="3"/>
        <v>8935</v>
      </c>
      <c r="O27" s="46">
        <v>8955</v>
      </c>
      <c r="P27" s="45">
        <v>9055</v>
      </c>
      <c r="Q27" s="44">
        <f t="shared" si="4"/>
        <v>9005</v>
      </c>
      <c r="R27" s="52">
        <v>8570</v>
      </c>
      <c r="S27" s="51">
        <v>1.4292</v>
      </c>
      <c r="T27" s="51">
        <v>1.0904</v>
      </c>
      <c r="U27" s="50">
        <v>118.88</v>
      </c>
      <c r="V27" s="43">
        <v>5996.36</v>
      </c>
      <c r="W27" s="43">
        <v>6044.07</v>
      </c>
      <c r="X27" s="49">
        <f t="shared" si="5"/>
        <v>7859.501100513573</v>
      </c>
      <c r="Y27" s="48">
        <v>1.4295</v>
      </c>
    </row>
    <row r="28" spans="2:25">
      <c r="B28" s="47">
        <v>42398</v>
      </c>
      <c r="C28" s="46">
        <v>8540</v>
      </c>
      <c r="D28" s="45">
        <v>8545</v>
      </c>
      <c r="E28" s="44">
        <f t="shared" si="0"/>
        <v>8542.5</v>
      </c>
      <c r="F28" s="46">
        <v>8580</v>
      </c>
      <c r="G28" s="45">
        <v>8585</v>
      </c>
      <c r="H28" s="44">
        <f t="shared" si="1"/>
        <v>8582.5</v>
      </c>
      <c r="I28" s="46">
        <v>8735</v>
      </c>
      <c r="J28" s="45">
        <v>8835</v>
      </c>
      <c r="K28" s="44">
        <f t="shared" si="2"/>
        <v>8785</v>
      </c>
      <c r="L28" s="46">
        <v>8835</v>
      </c>
      <c r="M28" s="45">
        <v>8935</v>
      </c>
      <c r="N28" s="44">
        <f t="shared" si="3"/>
        <v>8885</v>
      </c>
      <c r="O28" s="46">
        <v>8905</v>
      </c>
      <c r="P28" s="45">
        <v>9005</v>
      </c>
      <c r="Q28" s="44">
        <f t="shared" si="4"/>
        <v>8955</v>
      </c>
      <c r="R28" s="52">
        <v>8545</v>
      </c>
      <c r="S28" s="51">
        <v>1.4275</v>
      </c>
      <c r="T28" s="51">
        <v>1.0918000000000001</v>
      </c>
      <c r="U28" s="50">
        <v>121.1</v>
      </c>
      <c r="V28" s="43">
        <v>5985.99</v>
      </c>
      <c r="W28" s="43">
        <v>6012.75</v>
      </c>
      <c r="X28" s="49">
        <f t="shared" si="5"/>
        <v>7826.5250045795929</v>
      </c>
      <c r="Y28" s="48">
        <v>1.4278</v>
      </c>
    </row>
    <row r="29" spans="2:25" s="10" customFormat="1">
      <c r="B29" s="42" t="s">
        <v>11</v>
      </c>
      <c r="C29" s="41">
        <f>ROUND(AVERAGE(C9:C28),2)</f>
        <v>8476.75</v>
      </c>
      <c r="D29" s="40">
        <f>ROUND(AVERAGE(D9:D28),2)</f>
        <v>8483</v>
      </c>
      <c r="E29" s="39">
        <f>ROUND(AVERAGE(C29:D29),2)</f>
        <v>8479.8799999999992</v>
      </c>
      <c r="F29" s="41">
        <f>ROUND(AVERAGE(F9:F28),2)</f>
        <v>8519</v>
      </c>
      <c r="G29" s="40">
        <f>ROUND(AVERAGE(G9:G28),2)</f>
        <v>8528</v>
      </c>
      <c r="H29" s="39">
        <f>ROUND(AVERAGE(F29:G29),2)</f>
        <v>8523.5</v>
      </c>
      <c r="I29" s="41">
        <f>ROUND(AVERAGE(I9:I28),2)</f>
        <v>8669</v>
      </c>
      <c r="J29" s="40">
        <f>ROUND(AVERAGE(J9:J28),2)</f>
        <v>8769</v>
      </c>
      <c r="K29" s="39">
        <f>ROUND(AVERAGE(I29:J29),2)</f>
        <v>8719</v>
      </c>
      <c r="L29" s="41">
        <f>ROUND(AVERAGE(L9:L28),2)</f>
        <v>8769</v>
      </c>
      <c r="M29" s="40">
        <f>ROUND(AVERAGE(M9:M28),2)</f>
        <v>8869</v>
      </c>
      <c r="N29" s="39">
        <f>ROUND(AVERAGE(L29:M29),2)</f>
        <v>8819</v>
      </c>
      <c r="O29" s="41">
        <f>ROUND(AVERAGE(O9:O28),2)</f>
        <v>8835.5</v>
      </c>
      <c r="P29" s="40">
        <f>ROUND(AVERAGE(P9:P28),2)</f>
        <v>8935.5</v>
      </c>
      <c r="Q29" s="39">
        <f>ROUND(AVERAGE(O29:P29),2)</f>
        <v>8885.5</v>
      </c>
      <c r="R29" s="38">
        <f>ROUND(AVERAGE(R9:R28),2)</f>
        <v>8483</v>
      </c>
      <c r="S29" s="37">
        <f>ROUND(AVERAGE(S9:S28),4)</f>
        <v>1.4397</v>
      </c>
      <c r="T29" s="36">
        <f>ROUND(AVERAGE(T9:T28),4)</f>
        <v>1.0862000000000001</v>
      </c>
      <c r="U29" s="175">
        <f>ROUND(AVERAGE(U9:U28),2)</f>
        <v>118.18</v>
      </c>
      <c r="V29" s="35">
        <f>AVERAGE(V9:V28)</f>
        <v>5893.5435000000007</v>
      </c>
      <c r="W29" s="35">
        <f>AVERAGE(W9:W28)</f>
        <v>5923.9275000000007</v>
      </c>
      <c r="X29" s="35">
        <f>AVERAGE(X9:X28)</f>
        <v>7809.8154895980388</v>
      </c>
      <c r="Y29" s="34">
        <f>AVERAGE(Y9:Y28)</f>
        <v>1.4399000000000002</v>
      </c>
    </row>
    <row r="30" spans="2:25" s="5" customFormat="1">
      <c r="B30" s="33" t="s">
        <v>12</v>
      </c>
      <c r="C30" s="32">
        <f t="shared" ref="C30:Y30" si="6">MAX(C9:C28)</f>
        <v>8720</v>
      </c>
      <c r="D30" s="31">
        <f t="shared" si="6"/>
        <v>8725</v>
      </c>
      <c r="E30" s="30">
        <f t="shared" si="6"/>
        <v>8722.5</v>
      </c>
      <c r="F30" s="32">
        <f t="shared" si="6"/>
        <v>8760</v>
      </c>
      <c r="G30" s="31">
        <f t="shared" si="6"/>
        <v>8765</v>
      </c>
      <c r="H30" s="30">
        <f t="shared" si="6"/>
        <v>8762.5</v>
      </c>
      <c r="I30" s="32">
        <f t="shared" si="6"/>
        <v>8915</v>
      </c>
      <c r="J30" s="31">
        <f t="shared" si="6"/>
        <v>9015</v>
      </c>
      <c r="K30" s="30">
        <f t="shared" si="6"/>
        <v>8965</v>
      </c>
      <c r="L30" s="32">
        <f t="shared" si="6"/>
        <v>9015</v>
      </c>
      <c r="M30" s="31">
        <f t="shared" si="6"/>
        <v>9115</v>
      </c>
      <c r="N30" s="30">
        <f t="shared" si="6"/>
        <v>9065</v>
      </c>
      <c r="O30" s="32">
        <f t="shared" si="6"/>
        <v>9085</v>
      </c>
      <c r="P30" s="31">
        <f t="shared" si="6"/>
        <v>9185</v>
      </c>
      <c r="Q30" s="30">
        <f t="shared" si="6"/>
        <v>9135</v>
      </c>
      <c r="R30" s="29">
        <f t="shared" si="6"/>
        <v>8725</v>
      </c>
      <c r="S30" s="28">
        <f t="shared" si="6"/>
        <v>1.476</v>
      </c>
      <c r="T30" s="27">
        <f t="shared" si="6"/>
        <v>1.0918000000000001</v>
      </c>
      <c r="U30" s="26">
        <f t="shared" si="6"/>
        <v>121.1</v>
      </c>
      <c r="V30" s="25">
        <f t="shared" si="6"/>
        <v>6104.08</v>
      </c>
      <c r="W30" s="25">
        <f t="shared" si="6"/>
        <v>6120.8</v>
      </c>
      <c r="X30" s="25">
        <f t="shared" si="6"/>
        <v>8064.5161290322576</v>
      </c>
      <c r="Y30" s="24">
        <f t="shared" si="6"/>
        <v>1.4762</v>
      </c>
    </row>
    <row r="31" spans="2:25" s="5" customFormat="1" ht="13.5" thickBot="1">
      <c r="B31" s="23" t="s">
        <v>13</v>
      </c>
      <c r="C31" s="22">
        <f t="shared" ref="C31:Y31" si="7">MIN(C9:C28)</f>
        <v>8175</v>
      </c>
      <c r="D31" s="21">
        <f t="shared" si="7"/>
        <v>8180</v>
      </c>
      <c r="E31" s="20">
        <f t="shared" si="7"/>
        <v>8177.5</v>
      </c>
      <c r="F31" s="22">
        <f t="shared" si="7"/>
        <v>8190</v>
      </c>
      <c r="G31" s="21">
        <f t="shared" si="7"/>
        <v>8195</v>
      </c>
      <c r="H31" s="20">
        <f t="shared" si="7"/>
        <v>8192.5</v>
      </c>
      <c r="I31" s="22">
        <f t="shared" si="7"/>
        <v>8340</v>
      </c>
      <c r="J31" s="21">
        <f t="shared" si="7"/>
        <v>8440</v>
      </c>
      <c r="K31" s="20">
        <f t="shared" si="7"/>
        <v>8390</v>
      </c>
      <c r="L31" s="22">
        <f t="shared" si="7"/>
        <v>8440</v>
      </c>
      <c r="M31" s="21">
        <f t="shared" si="7"/>
        <v>8540</v>
      </c>
      <c r="N31" s="20">
        <f t="shared" si="7"/>
        <v>8490</v>
      </c>
      <c r="O31" s="22">
        <f t="shared" si="7"/>
        <v>8500</v>
      </c>
      <c r="P31" s="21">
        <f t="shared" si="7"/>
        <v>8600</v>
      </c>
      <c r="Q31" s="20">
        <f t="shared" si="7"/>
        <v>8550</v>
      </c>
      <c r="R31" s="19">
        <f t="shared" si="7"/>
        <v>8180</v>
      </c>
      <c r="S31" s="18">
        <f t="shared" si="7"/>
        <v>1.4112</v>
      </c>
      <c r="T31" s="17">
        <f t="shared" si="7"/>
        <v>1.0744</v>
      </c>
      <c r="U31" s="16">
        <f t="shared" si="7"/>
        <v>116.68</v>
      </c>
      <c r="V31" s="15">
        <f t="shared" si="7"/>
        <v>5669.14</v>
      </c>
      <c r="W31" s="15">
        <f t="shared" si="7"/>
        <v>5678.75</v>
      </c>
      <c r="X31" s="15">
        <f t="shared" si="7"/>
        <v>7544.0376279627408</v>
      </c>
      <c r="Y31" s="14">
        <f t="shared" si="7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22</v>
      </c>
    </row>
    <row r="6" spans="1:19" ht="13.5" thickBot="1">
      <c r="B6" s="1">
        <v>42373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42373</v>
      </c>
      <c r="C9" s="46">
        <v>170</v>
      </c>
      <c r="D9" s="45">
        <v>220</v>
      </c>
      <c r="E9" s="44">
        <f t="shared" ref="E9:E28" si="0">AVERAGE(C9:D9)</f>
        <v>195</v>
      </c>
      <c r="F9" s="46">
        <v>185</v>
      </c>
      <c r="G9" s="45">
        <v>235</v>
      </c>
      <c r="H9" s="44">
        <f t="shared" ref="H9:H28" si="1">AVERAGE(F9:G9)</f>
        <v>210</v>
      </c>
      <c r="I9" s="46">
        <v>270</v>
      </c>
      <c r="J9" s="45">
        <v>280</v>
      </c>
      <c r="K9" s="44">
        <f t="shared" ref="K9:K28" si="2">AVERAGE(I9:J9)</f>
        <v>275</v>
      </c>
      <c r="L9" s="52">
        <v>220</v>
      </c>
      <c r="M9" s="51">
        <v>1.476</v>
      </c>
      <c r="N9" s="53">
        <v>1.0909</v>
      </c>
      <c r="O9" s="50">
        <v>119.07</v>
      </c>
      <c r="P9" s="43">
        <v>149.05000000000001</v>
      </c>
      <c r="Q9" s="43">
        <v>159.19</v>
      </c>
      <c r="R9" s="49">
        <f t="shared" ref="R9:R28" si="3">L9/N9</f>
        <v>201.66834723622696</v>
      </c>
      <c r="S9" s="48">
        <v>1.4762</v>
      </c>
    </row>
    <row r="10" spans="1:19">
      <c r="B10" s="47">
        <v>42374</v>
      </c>
      <c r="C10" s="46">
        <v>170</v>
      </c>
      <c r="D10" s="45">
        <v>220</v>
      </c>
      <c r="E10" s="44">
        <f t="shared" si="0"/>
        <v>195</v>
      </c>
      <c r="F10" s="46">
        <v>185</v>
      </c>
      <c r="G10" s="45">
        <v>235</v>
      </c>
      <c r="H10" s="44">
        <f t="shared" si="1"/>
        <v>210</v>
      </c>
      <c r="I10" s="46">
        <v>270</v>
      </c>
      <c r="J10" s="45">
        <v>280</v>
      </c>
      <c r="K10" s="44">
        <f t="shared" si="2"/>
        <v>275</v>
      </c>
      <c r="L10" s="52">
        <v>220</v>
      </c>
      <c r="M10" s="51">
        <v>1.4682999999999999</v>
      </c>
      <c r="N10" s="51">
        <v>1.0752999999999999</v>
      </c>
      <c r="O10" s="50">
        <v>118.93</v>
      </c>
      <c r="P10" s="43">
        <v>149.83000000000001</v>
      </c>
      <c r="Q10" s="43">
        <v>160.03</v>
      </c>
      <c r="R10" s="49">
        <f t="shared" si="3"/>
        <v>204.59406677206363</v>
      </c>
      <c r="S10" s="48">
        <v>1.4684999999999999</v>
      </c>
    </row>
    <row r="11" spans="1:19">
      <c r="B11" s="47">
        <v>42375</v>
      </c>
      <c r="C11" s="46">
        <v>170</v>
      </c>
      <c r="D11" s="45">
        <v>220</v>
      </c>
      <c r="E11" s="44">
        <f t="shared" si="0"/>
        <v>195</v>
      </c>
      <c r="F11" s="46">
        <v>185</v>
      </c>
      <c r="G11" s="45">
        <v>235</v>
      </c>
      <c r="H11" s="44">
        <f t="shared" si="1"/>
        <v>210</v>
      </c>
      <c r="I11" s="46">
        <v>270</v>
      </c>
      <c r="J11" s="45">
        <v>280</v>
      </c>
      <c r="K11" s="44">
        <f t="shared" si="2"/>
        <v>275</v>
      </c>
      <c r="L11" s="52">
        <v>220</v>
      </c>
      <c r="M11" s="51">
        <v>1.4643999999999999</v>
      </c>
      <c r="N11" s="51">
        <v>1.0744</v>
      </c>
      <c r="O11" s="50">
        <v>118.36</v>
      </c>
      <c r="P11" s="43">
        <v>150.22999999999999</v>
      </c>
      <c r="Q11" s="43">
        <v>160.44999999999999</v>
      </c>
      <c r="R11" s="49">
        <f t="shared" si="3"/>
        <v>204.76545048399106</v>
      </c>
      <c r="S11" s="48">
        <v>1.4645999999999999</v>
      </c>
    </row>
    <row r="12" spans="1:19">
      <c r="B12" s="47">
        <v>42376</v>
      </c>
      <c r="C12" s="46">
        <v>170</v>
      </c>
      <c r="D12" s="45">
        <v>220</v>
      </c>
      <c r="E12" s="44">
        <f t="shared" si="0"/>
        <v>195</v>
      </c>
      <c r="F12" s="46">
        <v>185</v>
      </c>
      <c r="G12" s="45">
        <v>235</v>
      </c>
      <c r="H12" s="44">
        <f t="shared" si="1"/>
        <v>210</v>
      </c>
      <c r="I12" s="46">
        <v>270</v>
      </c>
      <c r="J12" s="45">
        <v>280</v>
      </c>
      <c r="K12" s="44">
        <f t="shared" si="2"/>
        <v>275</v>
      </c>
      <c r="L12" s="52">
        <v>220</v>
      </c>
      <c r="M12" s="51">
        <v>1.4572000000000001</v>
      </c>
      <c r="N12" s="51">
        <v>1.0859000000000001</v>
      </c>
      <c r="O12" s="50">
        <v>117.61</v>
      </c>
      <c r="P12" s="43">
        <v>150.97</v>
      </c>
      <c r="Q12" s="43">
        <v>161.25</v>
      </c>
      <c r="R12" s="49">
        <f t="shared" si="3"/>
        <v>202.59692421033242</v>
      </c>
      <c r="S12" s="48">
        <v>1.4574</v>
      </c>
    </row>
    <row r="13" spans="1:19">
      <c r="B13" s="47">
        <v>42377</v>
      </c>
      <c r="C13" s="46">
        <v>170</v>
      </c>
      <c r="D13" s="45">
        <v>220</v>
      </c>
      <c r="E13" s="44">
        <f t="shared" si="0"/>
        <v>195</v>
      </c>
      <c r="F13" s="46">
        <v>185</v>
      </c>
      <c r="G13" s="45">
        <v>235</v>
      </c>
      <c r="H13" s="44">
        <f t="shared" si="1"/>
        <v>210</v>
      </c>
      <c r="I13" s="46">
        <v>270</v>
      </c>
      <c r="J13" s="45">
        <v>280</v>
      </c>
      <c r="K13" s="44">
        <f t="shared" si="2"/>
        <v>275</v>
      </c>
      <c r="L13" s="52">
        <v>220</v>
      </c>
      <c r="M13" s="51">
        <v>1.458</v>
      </c>
      <c r="N13" s="51">
        <v>1.0866</v>
      </c>
      <c r="O13" s="50">
        <v>118.36</v>
      </c>
      <c r="P13" s="43">
        <v>150.88999999999999</v>
      </c>
      <c r="Q13" s="43">
        <v>161.16</v>
      </c>
      <c r="R13" s="49">
        <f t="shared" si="3"/>
        <v>202.46640898214613</v>
      </c>
      <c r="S13" s="48">
        <v>1.4581999999999999</v>
      </c>
    </row>
    <row r="14" spans="1:19">
      <c r="B14" s="47">
        <v>42380</v>
      </c>
      <c r="C14" s="46">
        <v>170</v>
      </c>
      <c r="D14" s="45">
        <v>220</v>
      </c>
      <c r="E14" s="44">
        <f t="shared" si="0"/>
        <v>195</v>
      </c>
      <c r="F14" s="46">
        <v>185</v>
      </c>
      <c r="G14" s="45">
        <v>235</v>
      </c>
      <c r="H14" s="44">
        <f t="shared" si="1"/>
        <v>210</v>
      </c>
      <c r="I14" s="46">
        <v>265</v>
      </c>
      <c r="J14" s="45">
        <v>275</v>
      </c>
      <c r="K14" s="44">
        <f t="shared" si="2"/>
        <v>270</v>
      </c>
      <c r="L14" s="52">
        <v>220</v>
      </c>
      <c r="M14" s="51">
        <v>1.4579</v>
      </c>
      <c r="N14" s="51">
        <v>1.0899000000000001</v>
      </c>
      <c r="O14" s="50">
        <v>117.74</v>
      </c>
      <c r="P14" s="43">
        <v>150.9</v>
      </c>
      <c r="Q14" s="43">
        <v>161.16999999999999</v>
      </c>
      <c r="R14" s="49">
        <f t="shared" si="3"/>
        <v>201.85338104413248</v>
      </c>
      <c r="S14" s="48">
        <v>1.4581</v>
      </c>
    </row>
    <row r="15" spans="1:19">
      <c r="B15" s="47">
        <v>42381</v>
      </c>
      <c r="C15" s="46">
        <v>170</v>
      </c>
      <c r="D15" s="45">
        <v>220</v>
      </c>
      <c r="E15" s="44">
        <f t="shared" si="0"/>
        <v>195</v>
      </c>
      <c r="F15" s="46">
        <v>185</v>
      </c>
      <c r="G15" s="45">
        <v>235</v>
      </c>
      <c r="H15" s="44">
        <f t="shared" si="1"/>
        <v>210</v>
      </c>
      <c r="I15" s="46">
        <v>265</v>
      </c>
      <c r="J15" s="45">
        <v>275</v>
      </c>
      <c r="K15" s="44">
        <f t="shared" si="2"/>
        <v>270</v>
      </c>
      <c r="L15" s="52">
        <v>220</v>
      </c>
      <c r="M15" s="51">
        <v>1.4429000000000001</v>
      </c>
      <c r="N15" s="51">
        <v>1.0843</v>
      </c>
      <c r="O15" s="50">
        <v>117.88</v>
      </c>
      <c r="P15" s="43">
        <v>152.47</v>
      </c>
      <c r="Q15" s="43">
        <v>162.84</v>
      </c>
      <c r="R15" s="49">
        <f t="shared" si="3"/>
        <v>202.89587752467028</v>
      </c>
      <c r="S15" s="48">
        <v>1.4431</v>
      </c>
    </row>
    <row r="16" spans="1:19">
      <c r="B16" s="47">
        <v>42382</v>
      </c>
      <c r="C16" s="46">
        <v>170</v>
      </c>
      <c r="D16" s="45">
        <v>220</v>
      </c>
      <c r="E16" s="44">
        <f t="shared" si="0"/>
        <v>195</v>
      </c>
      <c r="F16" s="46">
        <v>185</v>
      </c>
      <c r="G16" s="45">
        <v>235</v>
      </c>
      <c r="H16" s="44">
        <f t="shared" si="1"/>
        <v>210</v>
      </c>
      <c r="I16" s="46">
        <v>265</v>
      </c>
      <c r="J16" s="45">
        <v>275</v>
      </c>
      <c r="K16" s="44">
        <f t="shared" si="2"/>
        <v>270</v>
      </c>
      <c r="L16" s="52">
        <v>220</v>
      </c>
      <c r="M16" s="51">
        <v>1.4406000000000001</v>
      </c>
      <c r="N16" s="51">
        <v>1.0814999999999999</v>
      </c>
      <c r="O16" s="50">
        <v>118.12</v>
      </c>
      <c r="P16" s="43">
        <v>152.71</v>
      </c>
      <c r="Q16" s="43">
        <v>163.1</v>
      </c>
      <c r="R16" s="49">
        <f t="shared" si="3"/>
        <v>203.42117429496071</v>
      </c>
      <c r="S16" s="48">
        <v>1.4408000000000001</v>
      </c>
    </row>
    <row r="17" spans="2:19">
      <c r="B17" s="47">
        <v>42383</v>
      </c>
      <c r="C17" s="46">
        <v>170</v>
      </c>
      <c r="D17" s="45">
        <v>220</v>
      </c>
      <c r="E17" s="44">
        <f t="shared" si="0"/>
        <v>195</v>
      </c>
      <c r="F17" s="46">
        <v>185</v>
      </c>
      <c r="G17" s="45">
        <v>235</v>
      </c>
      <c r="H17" s="44">
        <f t="shared" si="1"/>
        <v>210</v>
      </c>
      <c r="I17" s="46">
        <v>265</v>
      </c>
      <c r="J17" s="45">
        <v>275</v>
      </c>
      <c r="K17" s="44">
        <f t="shared" si="2"/>
        <v>270</v>
      </c>
      <c r="L17" s="52">
        <v>220</v>
      </c>
      <c r="M17" s="51">
        <v>1.4395</v>
      </c>
      <c r="N17" s="51">
        <v>1.0886</v>
      </c>
      <c r="O17" s="50">
        <v>117.85</v>
      </c>
      <c r="P17" s="43">
        <v>152.83000000000001</v>
      </c>
      <c r="Q17" s="43">
        <v>163.22999999999999</v>
      </c>
      <c r="R17" s="49">
        <f t="shared" si="3"/>
        <v>202.09443321697594</v>
      </c>
      <c r="S17" s="48">
        <v>1.4397</v>
      </c>
    </row>
    <row r="18" spans="2:19">
      <c r="B18" s="47">
        <v>42384</v>
      </c>
      <c r="C18" s="46">
        <v>170</v>
      </c>
      <c r="D18" s="45">
        <v>220</v>
      </c>
      <c r="E18" s="44">
        <f t="shared" si="0"/>
        <v>195</v>
      </c>
      <c r="F18" s="46">
        <v>185</v>
      </c>
      <c r="G18" s="45">
        <v>235</v>
      </c>
      <c r="H18" s="44">
        <f t="shared" si="1"/>
        <v>210</v>
      </c>
      <c r="I18" s="46">
        <v>265</v>
      </c>
      <c r="J18" s="45">
        <v>275</v>
      </c>
      <c r="K18" s="44">
        <f t="shared" si="2"/>
        <v>270</v>
      </c>
      <c r="L18" s="52">
        <v>220</v>
      </c>
      <c r="M18" s="51">
        <v>1.4341999999999999</v>
      </c>
      <c r="N18" s="51">
        <v>1.0909</v>
      </c>
      <c r="O18" s="50">
        <v>117.32</v>
      </c>
      <c r="P18" s="43">
        <v>153.4</v>
      </c>
      <c r="Q18" s="43">
        <v>163.83000000000001</v>
      </c>
      <c r="R18" s="49">
        <f t="shared" si="3"/>
        <v>201.66834723622696</v>
      </c>
      <c r="S18" s="48">
        <v>1.4343999999999999</v>
      </c>
    </row>
    <row r="19" spans="2:19">
      <c r="B19" s="47">
        <v>42387</v>
      </c>
      <c r="C19" s="46">
        <v>170</v>
      </c>
      <c r="D19" s="45">
        <v>220</v>
      </c>
      <c r="E19" s="44">
        <f t="shared" si="0"/>
        <v>195</v>
      </c>
      <c r="F19" s="46">
        <v>185</v>
      </c>
      <c r="G19" s="45">
        <v>235</v>
      </c>
      <c r="H19" s="44">
        <f t="shared" si="1"/>
        <v>210</v>
      </c>
      <c r="I19" s="46">
        <v>265</v>
      </c>
      <c r="J19" s="45">
        <v>275</v>
      </c>
      <c r="K19" s="44">
        <f t="shared" si="2"/>
        <v>270</v>
      </c>
      <c r="L19" s="52">
        <v>220</v>
      </c>
      <c r="M19" s="51">
        <v>1.4300999999999999</v>
      </c>
      <c r="N19" s="51">
        <v>1.0895999999999999</v>
      </c>
      <c r="O19" s="50">
        <v>117.34</v>
      </c>
      <c r="P19" s="43">
        <v>153.84</v>
      </c>
      <c r="Q19" s="43">
        <v>164.3</v>
      </c>
      <c r="R19" s="49">
        <f t="shared" si="3"/>
        <v>201.90895741556537</v>
      </c>
      <c r="S19" s="48">
        <v>1.4302999999999999</v>
      </c>
    </row>
    <row r="20" spans="2:19">
      <c r="B20" s="47">
        <v>42388</v>
      </c>
      <c r="C20" s="46">
        <v>170</v>
      </c>
      <c r="D20" s="45">
        <v>220</v>
      </c>
      <c r="E20" s="44">
        <f t="shared" si="0"/>
        <v>195</v>
      </c>
      <c r="F20" s="46">
        <v>185</v>
      </c>
      <c r="G20" s="45">
        <v>235</v>
      </c>
      <c r="H20" s="44">
        <f t="shared" si="1"/>
        <v>210</v>
      </c>
      <c r="I20" s="46">
        <v>265</v>
      </c>
      <c r="J20" s="45">
        <v>275</v>
      </c>
      <c r="K20" s="44">
        <f t="shared" si="2"/>
        <v>270</v>
      </c>
      <c r="L20" s="52">
        <v>220</v>
      </c>
      <c r="M20" s="51">
        <v>1.4219999999999999</v>
      </c>
      <c r="N20" s="51">
        <v>1.0874999999999999</v>
      </c>
      <c r="O20" s="50">
        <v>117.88</v>
      </c>
      <c r="P20" s="43">
        <v>154.71</v>
      </c>
      <c r="Q20" s="43">
        <v>165.24</v>
      </c>
      <c r="R20" s="49">
        <f t="shared" si="3"/>
        <v>202.29885057471267</v>
      </c>
      <c r="S20" s="48">
        <v>1.4221999999999999</v>
      </c>
    </row>
    <row r="21" spans="2:19">
      <c r="B21" s="47">
        <v>42389</v>
      </c>
      <c r="C21" s="46">
        <v>170</v>
      </c>
      <c r="D21" s="45">
        <v>220</v>
      </c>
      <c r="E21" s="44">
        <f t="shared" si="0"/>
        <v>195</v>
      </c>
      <c r="F21" s="46">
        <v>185</v>
      </c>
      <c r="G21" s="45">
        <v>235</v>
      </c>
      <c r="H21" s="44">
        <f t="shared" si="1"/>
        <v>210</v>
      </c>
      <c r="I21" s="46">
        <v>265</v>
      </c>
      <c r="J21" s="45">
        <v>275</v>
      </c>
      <c r="K21" s="44">
        <f t="shared" si="2"/>
        <v>270</v>
      </c>
      <c r="L21" s="52">
        <v>220</v>
      </c>
      <c r="M21" s="51">
        <v>1.4161999999999999</v>
      </c>
      <c r="N21" s="51">
        <v>1.0914999999999999</v>
      </c>
      <c r="O21" s="50">
        <v>116.68</v>
      </c>
      <c r="P21" s="43">
        <v>155.35</v>
      </c>
      <c r="Q21" s="43">
        <v>165.91</v>
      </c>
      <c r="R21" s="49">
        <f t="shared" si="3"/>
        <v>201.55748969308294</v>
      </c>
      <c r="S21" s="48">
        <v>1.4164000000000001</v>
      </c>
    </row>
    <row r="22" spans="2:19">
      <c r="B22" s="47">
        <v>42390</v>
      </c>
      <c r="C22" s="46">
        <v>170</v>
      </c>
      <c r="D22" s="45">
        <v>220</v>
      </c>
      <c r="E22" s="44">
        <f t="shared" si="0"/>
        <v>195</v>
      </c>
      <c r="F22" s="46">
        <v>185</v>
      </c>
      <c r="G22" s="45">
        <v>235</v>
      </c>
      <c r="H22" s="44">
        <f t="shared" si="1"/>
        <v>210</v>
      </c>
      <c r="I22" s="46">
        <v>265</v>
      </c>
      <c r="J22" s="45">
        <v>275</v>
      </c>
      <c r="K22" s="44">
        <f t="shared" si="2"/>
        <v>270</v>
      </c>
      <c r="L22" s="52">
        <v>220</v>
      </c>
      <c r="M22" s="51">
        <v>1.4112</v>
      </c>
      <c r="N22" s="51">
        <v>1.0902000000000001</v>
      </c>
      <c r="O22" s="50">
        <v>116.95</v>
      </c>
      <c r="P22" s="43">
        <v>155.9</v>
      </c>
      <c r="Q22" s="43">
        <v>166.5</v>
      </c>
      <c r="R22" s="49">
        <f t="shared" si="3"/>
        <v>201.79783525958538</v>
      </c>
      <c r="S22" s="48">
        <v>1.4114</v>
      </c>
    </row>
    <row r="23" spans="2:19">
      <c r="B23" s="47">
        <v>42391</v>
      </c>
      <c r="C23" s="46">
        <v>170</v>
      </c>
      <c r="D23" s="45">
        <v>220</v>
      </c>
      <c r="E23" s="44">
        <f t="shared" si="0"/>
        <v>195</v>
      </c>
      <c r="F23" s="46">
        <v>185</v>
      </c>
      <c r="G23" s="45">
        <v>235</v>
      </c>
      <c r="H23" s="44">
        <f t="shared" si="1"/>
        <v>210</v>
      </c>
      <c r="I23" s="46">
        <v>265</v>
      </c>
      <c r="J23" s="45">
        <v>275</v>
      </c>
      <c r="K23" s="44">
        <f t="shared" si="2"/>
        <v>270</v>
      </c>
      <c r="L23" s="52">
        <v>220</v>
      </c>
      <c r="M23" s="51">
        <v>1.4323999999999999</v>
      </c>
      <c r="N23" s="51">
        <v>1.0819000000000001</v>
      </c>
      <c r="O23" s="50">
        <v>118.24</v>
      </c>
      <c r="P23" s="43">
        <v>153.59</v>
      </c>
      <c r="Q23" s="43">
        <v>164.04</v>
      </c>
      <c r="R23" s="49">
        <f t="shared" si="3"/>
        <v>203.34596543118587</v>
      </c>
      <c r="S23" s="48">
        <v>1.4326000000000001</v>
      </c>
    </row>
    <row r="24" spans="2:19">
      <c r="B24" s="47">
        <v>42394</v>
      </c>
      <c r="C24" s="46">
        <v>170</v>
      </c>
      <c r="D24" s="45">
        <v>220</v>
      </c>
      <c r="E24" s="44">
        <f t="shared" si="0"/>
        <v>195</v>
      </c>
      <c r="F24" s="46">
        <v>185</v>
      </c>
      <c r="G24" s="45">
        <v>235</v>
      </c>
      <c r="H24" s="44">
        <f t="shared" si="1"/>
        <v>210</v>
      </c>
      <c r="I24" s="46">
        <v>265</v>
      </c>
      <c r="J24" s="45">
        <v>275</v>
      </c>
      <c r="K24" s="44">
        <f t="shared" si="2"/>
        <v>270</v>
      </c>
      <c r="L24" s="52">
        <v>220</v>
      </c>
      <c r="M24" s="51">
        <v>1.4269000000000001</v>
      </c>
      <c r="N24" s="51">
        <v>1.0818000000000001</v>
      </c>
      <c r="O24" s="50">
        <v>118.58</v>
      </c>
      <c r="P24" s="43">
        <v>154.18</v>
      </c>
      <c r="Q24" s="43">
        <v>164.67</v>
      </c>
      <c r="R24" s="49">
        <f t="shared" si="3"/>
        <v>203.36476243298205</v>
      </c>
      <c r="S24" s="48">
        <v>1.4271</v>
      </c>
    </row>
    <row r="25" spans="2:19">
      <c r="B25" s="47">
        <v>42395</v>
      </c>
      <c r="C25" s="46">
        <v>170</v>
      </c>
      <c r="D25" s="45">
        <v>220</v>
      </c>
      <c r="E25" s="44">
        <f t="shared" si="0"/>
        <v>195</v>
      </c>
      <c r="F25" s="46">
        <v>185</v>
      </c>
      <c r="G25" s="45">
        <v>235</v>
      </c>
      <c r="H25" s="44">
        <f t="shared" si="1"/>
        <v>210</v>
      </c>
      <c r="I25" s="46">
        <v>265</v>
      </c>
      <c r="J25" s="45">
        <v>275</v>
      </c>
      <c r="K25" s="44">
        <f t="shared" si="2"/>
        <v>270</v>
      </c>
      <c r="L25" s="52">
        <v>220</v>
      </c>
      <c r="M25" s="51">
        <v>1.425</v>
      </c>
      <c r="N25" s="51">
        <v>1.0826</v>
      </c>
      <c r="O25" s="50">
        <v>118.37</v>
      </c>
      <c r="P25" s="43">
        <v>154.38999999999999</v>
      </c>
      <c r="Q25" s="43">
        <v>164.88</v>
      </c>
      <c r="R25" s="49">
        <f t="shared" si="3"/>
        <v>203.2144836504711</v>
      </c>
      <c r="S25" s="48">
        <v>1.4253</v>
      </c>
    </row>
    <row r="26" spans="2:19">
      <c r="B26" s="47">
        <v>42396</v>
      </c>
      <c r="C26" s="46">
        <v>170</v>
      </c>
      <c r="D26" s="45">
        <v>220</v>
      </c>
      <c r="E26" s="44">
        <f t="shared" si="0"/>
        <v>195</v>
      </c>
      <c r="F26" s="46">
        <v>185</v>
      </c>
      <c r="G26" s="45">
        <v>235</v>
      </c>
      <c r="H26" s="44">
        <f t="shared" si="1"/>
        <v>210</v>
      </c>
      <c r="I26" s="46">
        <v>265</v>
      </c>
      <c r="J26" s="45">
        <v>275</v>
      </c>
      <c r="K26" s="44">
        <f t="shared" si="2"/>
        <v>270</v>
      </c>
      <c r="L26" s="52">
        <v>220</v>
      </c>
      <c r="M26" s="51">
        <v>1.4340999999999999</v>
      </c>
      <c r="N26" s="51">
        <v>1.0889</v>
      </c>
      <c r="O26" s="50">
        <v>118.39</v>
      </c>
      <c r="P26" s="43">
        <v>153.41</v>
      </c>
      <c r="Q26" s="43">
        <v>163.83000000000001</v>
      </c>
      <c r="R26" s="49">
        <f t="shared" si="3"/>
        <v>202.03875470658463</v>
      </c>
      <c r="S26" s="48">
        <v>1.4343999999999999</v>
      </c>
    </row>
    <row r="27" spans="2:19">
      <c r="B27" s="47">
        <v>42397</v>
      </c>
      <c r="C27" s="46">
        <v>170</v>
      </c>
      <c r="D27" s="45">
        <v>220</v>
      </c>
      <c r="E27" s="44">
        <f t="shared" si="0"/>
        <v>195</v>
      </c>
      <c r="F27" s="46">
        <v>185</v>
      </c>
      <c r="G27" s="45">
        <v>235</v>
      </c>
      <c r="H27" s="44">
        <f t="shared" si="1"/>
        <v>210</v>
      </c>
      <c r="I27" s="46">
        <v>265</v>
      </c>
      <c r="J27" s="45">
        <v>275</v>
      </c>
      <c r="K27" s="44">
        <f t="shared" si="2"/>
        <v>270</v>
      </c>
      <c r="L27" s="52">
        <v>220</v>
      </c>
      <c r="M27" s="51">
        <v>1.4292</v>
      </c>
      <c r="N27" s="51">
        <v>1.0904</v>
      </c>
      <c r="O27" s="50">
        <v>118.88</v>
      </c>
      <c r="P27" s="43">
        <v>153.93</v>
      </c>
      <c r="Q27" s="43">
        <v>164.39</v>
      </c>
      <c r="R27" s="49">
        <f t="shared" si="3"/>
        <v>201.76082171680116</v>
      </c>
      <c r="S27" s="48">
        <v>1.4295</v>
      </c>
    </row>
    <row r="28" spans="2:19">
      <c r="B28" s="47">
        <v>42398</v>
      </c>
      <c r="C28" s="46">
        <v>170</v>
      </c>
      <c r="D28" s="45">
        <v>220</v>
      </c>
      <c r="E28" s="44">
        <f t="shared" si="0"/>
        <v>195</v>
      </c>
      <c r="F28" s="46">
        <v>185</v>
      </c>
      <c r="G28" s="45">
        <v>235</v>
      </c>
      <c r="H28" s="44">
        <f t="shared" si="1"/>
        <v>210</v>
      </c>
      <c r="I28" s="46">
        <v>265</v>
      </c>
      <c r="J28" s="45">
        <v>275</v>
      </c>
      <c r="K28" s="44">
        <f t="shared" si="2"/>
        <v>270</v>
      </c>
      <c r="L28" s="52">
        <v>220</v>
      </c>
      <c r="M28" s="51">
        <v>1.4275</v>
      </c>
      <c r="N28" s="51">
        <v>1.0918000000000001</v>
      </c>
      <c r="O28" s="50">
        <v>121.1</v>
      </c>
      <c r="P28" s="43">
        <v>154.12</v>
      </c>
      <c r="Q28" s="43">
        <v>164.59</v>
      </c>
      <c r="R28" s="49">
        <f t="shared" si="3"/>
        <v>201.50210661293275</v>
      </c>
      <c r="S28" s="48">
        <v>1.4278</v>
      </c>
    </row>
    <row r="29" spans="2:19" s="10" customFormat="1">
      <c r="B29" s="42" t="s">
        <v>11</v>
      </c>
      <c r="C29" s="41">
        <f>ROUND(AVERAGE(C9:C28),2)</f>
        <v>170</v>
      </c>
      <c r="D29" s="40">
        <f>ROUND(AVERAGE(D9:D28),2)</f>
        <v>220</v>
      </c>
      <c r="E29" s="39">
        <f>ROUND(AVERAGE(C29:D29),2)</f>
        <v>195</v>
      </c>
      <c r="F29" s="41">
        <f>ROUND(AVERAGE(F9:F28),2)</f>
        <v>185</v>
      </c>
      <c r="G29" s="40">
        <f>ROUND(AVERAGE(G9:G28),2)</f>
        <v>235</v>
      </c>
      <c r="H29" s="39">
        <f>ROUND(AVERAGE(F29:G29),2)</f>
        <v>210</v>
      </c>
      <c r="I29" s="41">
        <f>ROUND(AVERAGE(I9:I28),2)</f>
        <v>266.25</v>
      </c>
      <c r="J29" s="40">
        <f>ROUND(AVERAGE(J9:J28),2)</f>
        <v>276.25</v>
      </c>
      <c r="K29" s="39">
        <f>ROUND(AVERAGE(I29:J29),2)</f>
        <v>271.25</v>
      </c>
      <c r="L29" s="38">
        <f>ROUND(AVERAGE(L9:L28),2)</f>
        <v>220</v>
      </c>
      <c r="M29" s="37">
        <f>ROUND(AVERAGE(M9:M28),4)</f>
        <v>1.4397</v>
      </c>
      <c r="N29" s="36">
        <f>ROUND(AVERAGE(N9:N28),4)</f>
        <v>1.0862000000000001</v>
      </c>
      <c r="O29" s="175">
        <f>ROUND(AVERAGE(O9:O28),2)</f>
        <v>118.18</v>
      </c>
      <c r="P29" s="35">
        <f>AVERAGE(P9:P28)</f>
        <v>152.83499999999998</v>
      </c>
      <c r="Q29" s="35">
        <f>AVERAGE(Q9:Q28)</f>
        <v>163.22999999999999</v>
      </c>
      <c r="R29" s="35">
        <f>AVERAGE(R9:R28)</f>
        <v>202.54072192478156</v>
      </c>
      <c r="S29" s="34">
        <f>AVERAGE(S9:S28)</f>
        <v>1.4399000000000002</v>
      </c>
    </row>
    <row r="30" spans="2:19" s="5" customFormat="1">
      <c r="B30" s="33" t="s">
        <v>12</v>
      </c>
      <c r="C30" s="32">
        <f t="shared" ref="C30:S30" si="4">MAX(C9:C28)</f>
        <v>170</v>
      </c>
      <c r="D30" s="31">
        <f t="shared" si="4"/>
        <v>220</v>
      </c>
      <c r="E30" s="30">
        <f t="shared" si="4"/>
        <v>195</v>
      </c>
      <c r="F30" s="32">
        <f t="shared" si="4"/>
        <v>185</v>
      </c>
      <c r="G30" s="31">
        <f t="shared" si="4"/>
        <v>235</v>
      </c>
      <c r="H30" s="30">
        <f t="shared" si="4"/>
        <v>210</v>
      </c>
      <c r="I30" s="32">
        <f t="shared" si="4"/>
        <v>270</v>
      </c>
      <c r="J30" s="31">
        <f t="shared" si="4"/>
        <v>280</v>
      </c>
      <c r="K30" s="30">
        <f t="shared" si="4"/>
        <v>275</v>
      </c>
      <c r="L30" s="29">
        <f t="shared" si="4"/>
        <v>220</v>
      </c>
      <c r="M30" s="28">
        <f t="shared" si="4"/>
        <v>1.476</v>
      </c>
      <c r="N30" s="27">
        <f t="shared" si="4"/>
        <v>1.0918000000000001</v>
      </c>
      <c r="O30" s="26">
        <f t="shared" si="4"/>
        <v>121.1</v>
      </c>
      <c r="P30" s="25">
        <f t="shared" si="4"/>
        <v>155.9</v>
      </c>
      <c r="Q30" s="25">
        <f t="shared" si="4"/>
        <v>166.5</v>
      </c>
      <c r="R30" s="25">
        <f t="shared" si="4"/>
        <v>204.76545048399106</v>
      </c>
      <c r="S30" s="24">
        <f t="shared" si="4"/>
        <v>1.4762</v>
      </c>
    </row>
    <row r="31" spans="2:19" s="5" customFormat="1" ht="13.5" thickBot="1">
      <c r="B31" s="23" t="s">
        <v>13</v>
      </c>
      <c r="C31" s="22">
        <f t="shared" ref="C31:S31" si="5">MIN(C9:C28)</f>
        <v>170</v>
      </c>
      <c r="D31" s="21">
        <f t="shared" si="5"/>
        <v>220</v>
      </c>
      <c r="E31" s="20">
        <f t="shared" si="5"/>
        <v>195</v>
      </c>
      <c r="F31" s="22">
        <f t="shared" si="5"/>
        <v>185</v>
      </c>
      <c r="G31" s="21">
        <f t="shared" si="5"/>
        <v>235</v>
      </c>
      <c r="H31" s="20">
        <f t="shared" si="5"/>
        <v>210</v>
      </c>
      <c r="I31" s="22">
        <f t="shared" si="5"/>
        <v>265</v>
      </c>
      <c r="J31" s="21">
        <f t="shared" si="5"/>
        <v>275</v>
      </c>
      <c r="K31" s="20">
        <f t="shared" si="5"/>
        <v>270</v>
      </c>
      <c r="L31" s="19">
        <f t="shared" si="5"/>
        <v>220</v>
      </c>
      <c r="M31" s="18">
        <f t="shared" si="5"/>
        <v>1.4112</v>
      </c>
      <c r="N31" s="17">
        <f t="shared" si="5"/>
        <v>1.0744</v>
      </c>
      <c r="O31" s="16">
        <f t="shared" si="5"/>
        <v>116.68</v>
      </c>
      <c r="P31" s="15">
        <f t="shared" si="5"/>
        <v>149.05000000000001</v>
      </c>
      <c r="Q31" s="15">
        <f t="shared" si="5"/>
        <v>159.19</v>
      </c>
      <c r="R31" s="15">
        <f t="shared" si="5"/>
        <v>201.50210661293275</v>
      </c>
      <c r="S31" s="14">
        <f t="shared" si="5"/>
        <v>1.4114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Global Steel</vt:lpstr>
      <vt:lpstr>Cobalt</vt:lpstr>
      <vt:lpstr>Molybdenum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김은희</cp:lastModifiedBy>
  <cp:lastPrinted>2011-08-25T10:07:39Z</cp:lastPrinted>
  <dcterms:created xsi:type="dcterms:W3CDTF">2012-05-31T12:49:12Z</dcterms:created>
  <dcterms:modified xsi:type="dcterms:W3CDTF">2016-02-02T00:00:12Z</dcterms:modified>
</cp:coreProperties>
</file>